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8755" windowHeight="12075"/>
  </bookViews>
  <sheets>
    <sheet name="ΣΥΝΟΠΤΙΚΟΣ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P15" i="3"/>
  <c r="O15"/>
  <c r="K15"/>
  <c r="J15"/>
  <c r="G15"/>
  <c r="F15"/>
  <c r="E15"/>
  <c r="B15"/>
  <c r="I15" i="2" l="1"/>
  <c r="H15"/>
  <c r="G15"/>
  <c r="F15"/>
  <c r="E15"/>
  <c r="D15"/>
  <c r="C15"/>
  <c r="B15"/>
  <c r="I11"/>
  <c r="H11"/>
  <c r="H21" s="1"/>
  <c r="G11"/>
  <c r="F11"/>
  <c r="E11"/>
  <c r="E21" s="1"/>
  <c r="D11"/>
  <c r="C11"/>
  <c r="C21" s="1"/>
  <c r="B11"/>
  <c r="B21" s="1"/>
  <c r="D9" s="1"/>
  <c r="D21" s="1"/>
  <c r="G9" s="1"/>
  <c r="G21" s="1"/>
  <c r="I9"/>
  <c r="I21" s="1"/>
  <c r="F9"/>
  <c r="F21" l="1"/>
  <c r="C158" i="1"/>
  <c r="C157"/>
  <c r="K66"/>
  <c r="L66"/>
  <c r="I67"/>
  <c r="F79" l="1"/>
  <c r="D79"/>
  <c r="C79"/>
  <c r="C58"/>
  <c r="I173" l="1"/>
  <c r="G173"/>
  <c r="C173"/>
  <c r="I169"/>
  <c r="H169"/>
  <c r="G169"/>
  <c r="F169"/>
  <c r="E169"/>
  <c r="D169"/>
  <c r="C169"/>
  <c r="I168"/>
  <c r="H168"/>
  <c r="G168"/>
  <c r="F168"/>
  <c r="E168"/>
  <c r="D168"/>
  <c r="C168"/>
  <c r="I167"/>
  <c r="H167"/>
  <c r="G167"/>
  <c r="F167"/>
  <c r="E167"/>
  <c r="D167"/>
  <c r="C167"/>
  <c r="I166"/>
  <c r="H166"/>
  <c r="G166"/>
  <c r="F166"/>
  <c r="E166"/>
  <c r="D166"/>
  <c r="C166"/>
  <c r="I165"/>
  <c r="H165"/>
  <c r="G165"/>
  <c r="F165"/>
  <c r="E165"/>
  <c r="D165"/>
  <c r="C165"/>
  <c r="I164"/>
  <c r="H164"/>
  <c r="G164"/>
  <c r="F164"/>
  <c r="E164"/>
  <c r="D164"/>
  <c r="C164"/>
  <c r="I161"/>
  <c r="H161"/>
  <c r="G161"/>
  <c r="F161"/>
  <c r="E161"/>
  <c r="D161"/>
  <c r="C161"/>
  <c r="I160"/>
  <c r="H160"/>
  <c r="G160"/>
  <c r="F160"/>
  <c r="E160"/>
  <c r="D160"/>
  <c r="C160"/>
  <c r="I159"/>
  <c r="H159"/>
  <c r="G159"/>
  <c r="F159"/>
  <c r="E159"/>
  <c r="D159"/>
  <c r="C159"/>
  <c r="I158"/>
  <c r="H158"/>
  <c r="G158"/>
  <c r="F158"/>
  <c r="E158"/>
  <c r="D158"/>
  <c r="I157"/>
  <c r="H157"/>
  <c r="G157"/>
  <c r="F157"/>
  <c r="E157"/>
  <c r="D157"/>
  <c r="G141"/>
  <c r="F141"/>
  <c r="D141"/>
  <c r="C141"/>
  <c r="G136"/>
  <c r="F136"/>
  <c r="D136"/>
  <c r="C136"/>
  <c r="G133"/>
  <c r="F133"/>
  <c r="D133"/>
  <c r="C133"/>
  <c r="G130"/>
  <c r="F130"/>
  <c r="D130"/>
  <c r="C130"/>
  <c r="G127"/>
  <c r="G126" s="1"/>
  <c r="F127"/>
  <c r="D127"/>
  <c r="C127"/>
  <c r="C126" s="1"/>
  <c r="F126"/>
  <c r="D126"/>
  <c r="C117"/>
  <c r="C172" s="1"/>
  <c r="I115"/>
  <c r="I117" s="1"/>
  <c r="I172" s="1"/>
  <c r="G115"/>
  <c r="G117" s="1"/>
  <c r="G172" s="1"/>
  <c r="I106"/>
  <c r="H106"/>
  <c r="G106"/>
  <c r="F106"/>
  <c r="E106"/>
  <c r="D106"/>
  <c r="C106"/>
  <c r="C108" s="1"/>
  <c r="C109" s="1"/>
  <c r="C120" s="1"/>
  <c r="I58"/>
  <c r="H58"/>
  <c r="G58"/>
  <c r="F58"/>
  <c r="E58"/>
  <c r="D58"/>
  <c r="C156" l="1"/>
  <c r="I108"/>
  <c r="I109" s="1"/>
  <c r="G163"/>
  <c r="H163"/>
  <c r="H170" s="1"/>
  <c r="H156"/>
  <c r="I163"/>
  <c r="G108"/>
  <c r="G109" s="1"/>
  <c r="G120" s="1"/>
  <c r="F163"/>
  <c r="E108"/>
  <c r="E109" s="1"/>
  <c r="E163"/>
  <c r="D108"/>
  <c r="D109" s="1"/>
  <c r="D156"/>
  <c r="D170" s="1"/>
  <c r="D163"/>
  <c r="C163"/>
  <c r="G156"/>
  <c r="E156"/>
  <c r="I156"/>
  <c r="I170" s="1"/>
  <c r="I174" s="1"/>
  <c r="F156"/>
  <c r="F108"/>
  <c r="F109" s="1"/>
  <c r="C170" l="1"/>
  <c r="C174" s="1"/>
  <c r="I120"/>
  <c r="F170"/>
  <c r="G170"/>
  <c r="G174" s="1"/>
  <c r="E170"/>
</calcChain>
</file>

<file path=xl/sharedStrings.xml><?xml version="1.0" encoding="utf-8"?>
<sst xmlns="http://schemas.openxmlformats.org/spreadsheetml/2006/main" count="279" uniqueCount="210">
  <si>
    <r>
      <t>ΠΙΝΑΚΑΣ 6</t>
    </r>
    <r>
      <rPr>
        <sz val="14"/>
        <rFont val="Arial"/>
        <family val="2"/>
        <charset val="161"/>
      </rPr>
      <t xml:space="preserve"> Έσοδα-Έξοδα ΝΠΔΔ και Ειδικών Λογαριασμών που εφαρμόζουν την κωδική κατάταξη εσόδων-εξόδων ΝΠΔΔ</t>
    </r>
  </si>
  <si>
    <t>ΕΠΩΝΥΜΙΑ ΝΠΔΔ</t>
  </si>
  <si>
    <t>ΑΦΜ</t>
  </si>
  <si>
    <t>ΗΛΕΚ/ΚΟ ΤΑΧΥΔΡΟΜEΙΟ</t>
  </si>
  <si>
    <t>ΤΗΛΕΦΩΝΟ ΕΠΙΚΟΙΝΩΝΙΑΣ</t>
  </si>
  <si>
    <t>ΕΠΟΠΤΕΥOΝ ΥΠΟΥΡΓΕΙΟ</t>
  </si>
  <si>
    <t>ΕΣΟΔΑ</t>
  </si>
  <si>
    <t>ποσά σε ευρώ (χωρίς δεκαδικά)</t>
  </si>
  <si>
    <t>ΚΩΔΙΚΟΣ</t>
  </si>
  <si>
    <t>ΠΕΡΙΓΡΑΦΗ</t>
  </si>
  <si>
    <t>ΑΠΟΛΟΓΙΣΜΟΣ 2019</t>
  </si>
  <si>
    <t>ΑΡΧΙΚΟΣ ΠΡΟΫΠΟΛΟΓΙΣΜΟΣ 2020</t>
  </si>
  <si>
    <t>ΔΙΑΜΟΡΦΩΣΗ 2020 (αρχικός Π/Υ + τροποποιήσεις)</t>
  </si>
  <si>
    <t>ΕΚΤΕΛΕΣΗ                      Α' ΕΞΑΜΗΝΟΥ ΠΡΟΫΠΟΛΟΓΙΣΜΟΥ  2020</t>
  </si>
  <si>
    <t>ΕΚΤΙΜΗΣΕΙΣ ΠΡΑΓΜΑΤΟΠΟΙΗΣΕΩΝ ΔΩΔΕΚΑΜΗΝΟΥ        2020 *</t>
  </si>
  <si>
    <t>ΕΚΤΙΜΗΣΕΙΣ ΠΡΑΓΜΑΤΟΠΟΙΗΣΕΩΝ ΕΣΟΔΩΝ ΔΩΔΕΚΑΜΗΝΟΥ 2020 ΓΙΑ ΛΗΨΗ ΜΕΤΡΩΝ ΠΡΟΣΤΑΣΙΑΣ ΑΠΟ COVID-19 **</t>
  </si>
  <si>
    <t>ΠΡΟΫΠΟΛΟΓΙΣΜΟΣ 2021</t>
  </si>
  <si>
    <t>ΕΠΙΧΟΡΗΓΗΣΕΙΣ</t>
  </si>
  <si>
    <t>Επιχορηγήσεις από τον Τακτικό Κρατικό Προϋπολογισμό</t>
  </si>
  <si>
    <t>ΦΟΡΟΙ – ΤΕΛΗ ΚΑΙ ΔΙΚΑΙΩΜΑΤΑ ΥΠΕΡ Ν.Π.Δ.Δ.</t>
  </si>
  <si>
    <t>Φόροι</t>
  </si>
  <si>
    <t>ΑΣΦΑΛΙΣΤΙΚΕΣ ΕΙΣΦΟΡΕΣ</t>
  </si>
  <si>
    <t>2210+2220</t>
  </si>
  <si>
    <t>Εισφορές εργοδότη</t>
  </si>
  <si>
    <t>2230+2240</t>
  </si>
  <si>
    <t>Eισφορές ασφαλισμένων</t>
  </si>
  <si>
    <t>ΕΣΟΔΑ ΑΠΟ ΤΗΝ ΕΠΙΧΕΙΡΗΜΑΤΙΚΗ ΔΡΑΣΤΗΡΙΟΤΗΤΑ ΤΟΥ Ν.Π.Δ.Δ.</t>
  </si>
  <si>
    <t>Έσοδα από εκποίηση κ.λπ. κινητών αξιών</t>
  </si>
  <si>
    <t>Εκ των οποίων Έσοδα από εκποίηση τίτλων ελλην.δημοσίου (έντοκα γραμμάτια και ομόλογα)</t>
  </si>
  <si>
    <t>Έσοδα από εκποίηση μετοχών, λοιπών συμμετοχών και αμοιβαίων κεφαλαίων</t>
  </si>
  <si>
    <t>Έσοδα από εκποίηση λοιπών κινητών αξιών (ομόλογα εταιρειών, τραπεζών κλπ)</t>
  </si>
  <si>
    <t>3510+3521+3524+3529</t>
  </si>
  <si>
    <t>Τόκοι κεφαλαίων</t>
  </si>
  <si>
    <t>3520-3521-3524-3529</t>
  </si>
  <si>
    <t>Πρόσοδοι από κινητές αξίες</t>
  </si>
  <si>
    <t>ΠΡΟΣΑΥΞΗΣΕΙΣ, ΠΡΟΣΤΙΜΑ, ΧΡΗΜΑΤΙΚΕΣ ΠΟΙΝΕΣ ΚΑΙ ΠΑΡΑΒΟΛΑ</t>
  </si>
  <si>
    <t>ΛΟΙΠΑ ΕΣΟΔΑ</t>
  </si>
  <si>
    <t xml:space="preserve"> Έσοδα υπέρ Δημοσίου και Τρίτων</t>
  </si>
  <si>
    <t>ΕΚΤΑΚΤΑ ΕΣΟΔΑ</t>
  </si>
  <si>
    <t>Επιχορηγήσεις</t>
  </si>
  <si>
    <t>Έκτακτη επιχορήγηση για την εξόφληση των ληξιπρόθεσμων υποχρεώσεων και των εκκρεμών αιτήσεων συνταξιοδότησης</t>
  </si>
  <si>
    <t>Έσοδα από εκποίηση κινητών αξιών</t>
  </si>
  <si>
    <t>ΕΣΟΔΑ ΑΠΟ ΔΑΝΕΙΑ</t>
  </si>
  <si>
    <t>Έσοδα προερχόμενα από συναφθέντα δάνεια</t>
  </si>
  <si>
    <t>Έσοδα προερχόμενα από την επιστροφή δανείων που χορηγήθηκαν</t>
  </si>
  <si>
    <t>ΕΣΟΔΑ ΠΑΡΕΛΘΟΝΤΩΝ ΕΤΩΝ</t>
  </si>
  <si>
    <t>Έσοδα από δάνεια</t>
  </si>
  <si>
    <t>Έσοδα προερχόμενα από επιστροφή χορηγηθέντων δανείων</t>
  </si>
  <si>
    <t>ΕΣΟΔΑ ΑΠΟ ΕΠΙΧΟΡΗΓΗΣΕΙΣ κ.λπ. ΓΙΑ ΕΠΕΝΔΥΣΕΙΣ</t>
  </si>
  <si>
    <t>9100+9200</t>
  </si>
  <si>
    <t>Επιχορηγήσεις από τον Τακτικό Προϋπολογισμό για επενδύσεις</t>
  </si>
  <si>
    <t>9300+9400</t>
  </si>
  <si>
    <t>Επιχορηγήσεις από τον Προϋπολογισμό Δημοσίων Επενδύσεων για επενδύσεις</t>
  </si>
  <si>
    <t>9500+9600</t>
  </si>
  <si>
    <t>Επιχορηγήσεις από τον προϋπολογισμό Ν.Π.Δ.Δ., Οργανισμών ή Ειδικών Λογαριασμών</t>
  </si>
  <si>
    <t>Έσοδα από δάνεια που χορηγήθηκαν για επενδύσεις</t>
  </si>
  <si>
    <t>Λοιπά έσοδα για επενδύσεις</t>
  </si>
  <si>
    <r>
      <t xml:space="preserve">ΣΥΝΟΛΟ ΕΣΟΔΩΝ           </t>
    </r>
    <r>
      <rPr>
        <sz val="9"/>
        <rFont val="Arial"/>
        <family val="2"/>
        <charset val="161"/>
      </rPr>
      <t xml:space="preserve">(0000+1000+2000+3000+4000+5000+6000+7000+8000+9000) </t>
    </r>
  </si>
  <si>
    <r>
      <rPr>
        <b/>
        <sz val="12"/>
        <rFont val="Calibri"/>
        <family val="2"/>
        <charset val="161"/>
      </rPr>
      <t>*</t>
    </r>
    <r>
      <rPr>
        <b/>
        <sz val="12"/>
        <rFont val="Arial"/>
        <family val="2"/>
        <charset val="161"/>
      </rPr>
      <t xml:space="preserve"> Συμπεριλαμβάνονται τα έσοδα για την αντιμετώπιση των συνεπειών από τον COVID-19</t>
    </r>
  </si>
  <si>
    <r>
      <rPr>
        <b/>
        <sz val="12"/>
        <rFont val="Calibri"/>
        <family val="2"/>
        <charset val="161"/>
        <scheme val="minor"/>
      </rPr>
      <t>**</t>
    </r>
    <r>
      <rPr>
        <b/>
        <sz val="12"/>
        <rFont val="Arial"/>
        <family val="2"/>
        <charset val="161"/>
      </rPr>
      <t xml:space="preserve"> Η στήλη Η αποτελεί υποσύνολο της στήλης G</t>
    </r>
  </si>
  <si>
    <t>ΕΞΟΔΑ</t>
  </si>
  <si>
    <t xml:space="preserve">ΕΚΤΙΜΗΣΕΙΣ ΠΡΑΓΜΑΤΟΠΟΙΗΣΕΩΝ ΕΞΟΔΩΝ ΔΩΔΕΚΑΜΗΝΟΥ 2020 ΓΙΑ ΛΗΨΗ ΜΕΤΡΩΝ ΠΡΟΣΤΑΣΙΑΣ ΑΠΟ COVID-19 **  </t>
  </si>
  <si>
    <t>Πληρωμές για υπηρεσίες</t>
  </si>
  <si>
    <t>0100+0200</t>
  </si>
  <si>
    <t>Αμοιβές υπαλλήλων, εργατοτεχνικού και λοιπού προσωπικού</t>
  </si>
  <si>
    <t>Βασικός μισθός</t>
  </si>
  <si>
    <t>Πρόσθετες παροχές υπαλλήλων</t>
  </si>
  <si>
    <t>Αμοιβές όσων εκτελούν ειδικές υπηρεσίες</t>
  </si>
  <si>
    <t>Εργοδοτικές εισφορές για την κοινωνική ασφάλιση</t>
  </si>
  <si>
    <t>Ασφαλιστικές παροχές</t>
  </si>
  <si>
    <t>Παροχές κύριας ασφάλισης</t>
  </si>
  <si>
    <t>Παροχές επικουρικής ασφάλισης</t>
  </si>
  <si>
    <t>Παροχές ασθένειας σε είδος</t>
  </si>
  <si>
    <t>Παροχές ασθένειας σε χρήμα</t>
  </si>
  <si>
    <t>Πληρωμές για μετακίνηση υπαλλήλων ή μη</t>
  </si>
  <si>
    <t>Πληρωμές για μη προσωπικές υπηρεσίες</t>
  </si>
  <si>
    <t>Δημόσιες σχέσεις</t>
  </si>
  <si>
    <t>0880+0870+0880</t>
  </si>
  <si>
    <t>Συντήρηση και επισκευή μονίμων εγκαταστάσεων, μηχανικού και λοιπού εξοπλισμού</t>
  </si>
  <si>
    <t>ΠΛΗΡΩΜΕΣ ΓΙΑ ΤΗΝ ΠΡΟΜΗΘΕΙΑ ΚΑΤΑΝΑΛΩΤΙΚΩΝ ΑΓΑΘΩΝ</t>
  </si>
  <si>
    <t>ΠΛΗΡΩΜΕΣ ΓΙΑ ΜΕΤΑΒΙΒΑΣΗ ΕΙΣΟΔΗΜΑΤΩΝ ΣΕ ΤΡΙΤΟΥΣ</t>
  </si>
  <si>
    <t>ΠΛΗΡΩΜΕΣ ΑΝΤΙΚΡΙΖΟΜΕΝΕΣ ΑΠΟ ΠΡΑΓΜΑΤΟΠΟΙΟΥΜΕΝΑ ΕΣΟΔΑ</t>
  </si>
  <si>
    <t>ΔΙΑΦΟΡΕΣ ΣΥΝΘΕΤΟΥ ΠΕΡΙΕΧΟΜΕΝΟΥ ΔΑΠΑΝΕΣ Ν.Π.Δ.Δ. ΠΟΥ ΔΕΝ ΕΧΟΥΝ ΕΝΤΑΧΘΕΙ ΣΕ ΚΑΠΟΙΑ ΑΠΟ ΤΙΣ ΓΕΝΙΚΕΣ ΚΑΤΗΓΟΡΙΕΣ ΤΟΥ ΚΩΔΙΚΑ</t>
  </si>
  <si>
    <t>ΚΙΝΗΣΗ ΚΕΦΑΛΑΙΩΝ</t>
  </si>
  <si>
    <t>Τόκοι – Χρεολύσια</t>
  </si>
  <si>
    <t>Τόκοι</t>
  </si>
  <si>
    <t>Χρεολύσια</t>
  </si>
  <si>
    <t>Χορήγηση δανείων</t>
  </si>
  <si>
    <t>ΚΕΦΑΛΑΙΑΚΕΣ ΔΑΠΑΝΕΣ</t>
  </si>
  <si>
    <t>ΠΛΗΡΩΜΕΣ ΓΙΑ ΕΠΕΝΔΥΣΕΙΣ</t>
  </si>
  <si>
    <t>Επενδύσεις εκτελούμενες μέσω του Τακτικού Κρατικού Προϋπολογισμού</t>
  </si>
  <si>
    <t>9140+9150</t>
  </si>
  <si>
    <t>Προμήθεια μηχανικού και λοιπού κεφαλαιουχικού εξοπλισμού και μεταφορικών μέσων</t>
  </si>
  <si>
    <t>9210+9220</t>
  </si>
  <si>
    <t>Δαπάνες διοίκησης και λειτουργίας</t>
  </si>
  <si>
    <t>Επενδύσεις εκτελούμενες μέσω του Προϋπολογισμού Δημοσίων Επενδύσεων</t>
  </si>
  <si>
    <t>9340+9350</t>
  </si>
  <si>
    <t>9410+9420</t>
  </si>
  <si>
    <t>9500+9600+9700+9800</t>
  </si>
  <si>
    <t>Επενδύσεις εκτελούμενες μέσω του Π/Υ άλλων ΝΠΔΔ ή μέσω ιδίων εσόδων</t>
  </si>
  <si>
    <t>9540+9550+9740+9750</t>
  </si>
  <si>
    <t>9610+9620+9810+9820</t>
  </si>
  <si>
    <t>Αγορά Αξιών</t>
  </si>
  <si>
    <t>Εκ των οποίων τίτλοι ελλην.δημοσίου (έντοκα γραμμάτια και ομόλογα)</t>
  </si>
  <si>
    <t>μετοχές, λοιπές συμμετοχές και αμοιβαία κεφάλαια</t>
  </si>
  <si>
    <t>λοιπές κινητές αξίες (ομόλογα εταιρειών, τραπεζών κλπ)</t>
  </si>
  <si>
    <t>Λοιπές επενδύσεις</t>
  </si>
  <si>
    <t>ΑΠΟΘΕΜΑΤΙΚΟ (ΑΦΟΡΑ ΜΟΝΟ ΤΙΣ ΣΤΗΛΕΣ ΤΟΥ ΠΡΟΫΠΟΛΟΓΙΣΜΟΥ 2020 ΚΑΙ 2021  ΚΑΙ ΔΙΑΜΟΡΦΩΣΗΣ 2020)</t>
  </si>
  <si>
    <r>
      <t xml:space="preserve">ΣΥΝΟΛΟ ΕΞΟΔΩΝ </t>
    </r>
    <r>
      <rPr>
        <sz val="9"/>
        <rFont val="Arial"/>
        <family val="2"/>
        <charset val="161"/>
      </rPr>
      <t xml:space="preserve">(0000+1000+2000+3000+4000+6000+7000+9000+ΑΠΟΘΕΜΑΤΙΚΟ) </t>
    </r>
  </si>
  <si>
    <t>ΤΑΜΕΙΑΚΟ ΑΠΟΤΕΛΕΣΜΑ</t>
  </si>
  <si>
    <t>ΙΣΟΖΥΓΙΟ ΕΣΟΔΩΝ - ΕΞΟΔΩΝ (εκτός Χρηματοοικονομικών Συναλλαγών)*</t>
  </si>
  <si>
    <r>
      <t>* ΣΥΝΟΛΟ ΕΣΟΔΩΝ εκτός 3350,6435, 7000, 8435, 8700, 9700</t>
    </r>
    <r>
      <rPr>
        <b/>
        <sz val="10"/>
        <color indexed="8"/>
        <rFont val="Arial"/>
        <family val="2"/>
        <charset val="161"/>
      </rPr>
      <t xml:space="preserve"> ΜΕΙΟΝ</t>
    </r>
    <r>
      <rPr>
        <sz val="10"/>
        <color indexed="8"/>
        <rFont val="Arial"/>
        <family val="2"/>
        <charset val="161"/>
      </rPr>
      <t xml:space="preserve"> ΣΥΝΟΛΟ ΕΞΟΔΩΝ εκτός 6120,6200, 9850            </t>
    </r>
  </si>
  <si>
    <t>Πληροφοριακό στοιχείο</t>
  </si>
  <si>
    <t>Εξόφληση ληξιπρόθεσμων οφειλών από την ειδική επιχορήγηση για την εξόφληση των ληξιπρόθεσμων υποχρεώσεων (δεν συμπληρώνεται ποσό στο πεδίο του προϋπολογισμού του έτους 2021)</t>
  </si>
  <si>
    <t>Απλήρωτες υποχρεώσεις σε φορείς εκτός της Γενικής Κυβέρνησης</t>
  </si>
  <si>
    <t>2020 (εκτίμηση)</t>
  </si>
  <si>
    <t>2021 (πρόβλεψη)</t>
  </si>
  <si>
    <t>1. Ύψος Απλήρωτων υποχρεώσεων σε φορείς εκτός Γενικής Κυβέρνησης στην αρχη του έτους*</t>
  </si>
  <si>
    <t>2. Ύψος Απλήρωτων υποχρεώσεων σε φορείς εκτός Γενικής Κυβέρνησης στο τέλος του έτους</t>
  </si>
  <si>
    <t>3. Μεταβολή Απλήρωτων υποχρεώσεων σε φορείς εκτός Γενικής Κυβέρνησης (2-1)</t>
  </si>
  <si>
    <t>* Είναι το υπόλοιπο των απλήρωτων υποχρεώσεων σε φορείς εκτός Γεν. Κυβέρνησης την 31-12 του προηγούμενου έτους</t>
  </si>
  <si>
    <t xml:space="preserve">ΚΑΤΑΠΤΩΣΕΙΣ ΕΓΓΥΗΣΕΩΝ </t>
  </si>
  <si>
    <t xml:space="preserve">ΔΗΜΟΣΙΟΝΟΜΙΚΟ ΑΠΟΤΕΛΕΣΜΑ </t>
  </si>
  <si>
    <r>
      <rPr>
        <b/>
        <sz val="12"/>
        <rFont val="Calibri"/>
        <family val="2"/>
        <charset val="161"/>
      </rPr>
      <t>*</t>
    </r>
    <r>
      <rPr>
        <b/>
        <sz val="12"/>
        <rFont val="Arial"/>
        <family val="2"/>
        <charset val="161"/>
      </rPr>
      <t xml:space="preserve"> Συμπεριλαμβάνονται τα έξοδα για την αντιμετώπιση των συνεπειών από τον COVID-19</t>
    </r>
  </si>
  <si>
    <t>ΣΤΟΙΧΕΙΑ ΙΣΟΛΟΓΙΣΜΟΥ</t>
  </si>
  <si>
    <t>31/12/2020 (εκτίμηση)</t>
  </si>
  <si>
    <t>Διαθέσιμα (α+β+γ)</t>
  </si>
  <si>
    <t>α) Ταμείο (μετρητά και επιταγές)</t>
  </si>
  <si>
    <t xml:space="preserve">         Από πόρους του ΠΔΕ</t>
  </si>
  <si>
    <t xml:space="preserve">         Από λοιπούς πόρους</t>
  </si>
  <si>
    <t>β) Καταθέσεις στη Τράπεζα της Ελλάδος</t>
  </si>
  <si>
    <t>γ) Καταθέσεις στις λοιπές τράπεζες</t>
  </si>
  <si>
    <t>Χρεόγραφα (α+β+γ)</t>
  </si>
  <si>
    <t>α) Τίτλοι Ελληνικού Δημοσίου (έντοκα γραμμάτια και ομόλογα)</t>
  </si>
  <si>
    <t>β) Λοιπά ομόλογα (ομόλογα εταιρειών, τραπεζών, κλπ)</t>
  </si>
  <si>
    <t>γ) Μετοχές - λοιπές συμμετοχές - μερίδια αμοιβαίων κεφαλαίων</t>
  </si>
  <si>
    <t xml:space="preserve">Δάνεια προς τρίτους </t>
  </si>
  <si>
    <t>Δάνεια από πιστωτικά ιδρύματα και Οργανισμούς</t>
  </si>
  <si>
    <t>α) Δάνεια εσωτερικού</t>
  </si>
  <si>
    <t>β) Δάνεια εξωτερικού</t>
  </si>
  <si>
    <t>Ημερομηνία</t>
  </si>
  <si>
    <t>ο υπεύθυνος υπάλληλος</t>
  </si>
  <si>
    <t xml:space="preserve">ο προϊστάμενος Οικονομικής Υπηρεσίας </t>
  </si>
  <si>
    <t>ο Πρόεδρος / Διοικητής</t>
  </si>
  <si>
    <t>ΠΙΝΑΚΑΣ ΣΥΜΦΩΝΙΑΣ για ΝΠΔΔ</t>
  </si>
  <si>
    <t>(Δεν συμπληρώνεται. Υπολογίζεται αυτόματα)</t>
  </si>
  <si>
    <t>ΕΣΟΔΑ - ΕΞΟΔΑ (εκτός Χρηματοοικονομικών Συναλλαγών)</t>
  </si>
  <si>
    <t>ΕΚΤΙΜΗΣΕΙΣ ΠΡΑΓΜΑΤΟΠΟΙΗΣΕΩΝ ΔΩΔΕΚΑΜΗΝΟΥ        2020</t>
  </si>
  <si>
    <t>ΕΚΤΙΜΗΣΕΙΣ ΠΡΑΓΜΑΤΟΠΟΙΗΣΕΩΝ ΔΩΔΕΚΑΜΗΝΟΥ 2020 ΓΙΑ ΛΗΨΗ ΜΕΤΡΩΝ ΠΡΟΣΤΑΣΙΑΣ ΑΠΟ COVID-19 *</t>
  </si>
  <si>
    <t>Έσοδα υπέρ τρίτων</t>
  </si>
  <si>
    <t>Επιχορηγήσεις από Τακτ. Προϋπ/σμό</t>
  </si>
  <si>
    <t>Επιχορηγήσεις από ΠΔΕ</t>
  </si>
  <si>
    <t>Λοιπά έσοδα</t>
  </si>
  <si>
    <t>Αμοιβές προσωπικού</t>
  </si>
  <si>
    <t>Αποδόσεις εσόδων υπέρ τρίτων</t>
  </si>
  <si>
    <t>Λοιπές μεταβιβάσεις</t>
  </si>
  <si>
    <t>Δαπάνες για επενδύσεις</t>
  </si>
  <si>
    <t>Λοιπά έξοδα</t>
  </si>
  <si>
    <t>ΑΠΟΤΕΛΕΣΜΑ ΧΡΗΣΗΣ έλλειμμα (-) πλεόνασμα (+)</t>
  </si>
  <si>
    <t xml:space="preserve">Μεταβολή Απλήρωτων υποχρεώσεων σε φορείς εκτός Γενικής Κυβέρνησης </t>
  </si>
  <si>
    <r>
      <rPr>
        <b/>
        <sz val="12"/>
        <rFont val="Calibri"/>
        <family val="2"/>
        <charset val="161"/>
        <scheme val="minor"/>
      </rPr>
      <t>*</t>
    </r>
    <r>
      <rPr>
        <b/>
        <sz val="12"/>
        <rFont val="Arial"/>
        <family val="2"/>
        <charset val="161"/>
      </rPr>
      <t xml:space="preserve"> Η στήλη Η αποτελεί υποσύνολο της στήλης G</t>
    </r>
  </si>
  <si>
    <t>Έκθεση σε περίπτωση συνολικής απόκλισης (άνω του 5%) του προϋπολογισμού οικ. έτους 2021  σε σχέση με τον απολογισμό του οικ. έτους 2019</t>
  </si>
  <si>
    <t>Ο Προϊστάμενος Οικονομικής Υπηρεσίας</t>
  </si>
  <si>
    <t>Πίνακας 4</t>
  </si>
  <si>
    <r>
      <t>ΜΕΤΑΒΟΛΕΣ ΠΡΟΣΩΠΙΚΟΥ (</t>
    </r>
    <r>
      <rPr>
        <b/>
        <u/>
        <sz val="12"/>
        <color theme="1"/>
        <rFont val="Arial"/>
        <family val="2"/>
        <charset val="161"/>
      </rPr>
      <t>Μονίμων και ΙΔΑΧ</t>
    </r>
    <r>
      <rPr>
        <b/>
        <sz val="12"/>
        <color theme="1"/>
        <rFont val="Arial"/>
        <family val="2"/>
        <charset val="161"/>
      </rPr>
      <t>) ΦΟΡΕΩΝ ΓΕΝΙΚΗΣ ΚΥΒΕΡΝΗΣΗΣ</t>
    </r>
  </si>
  <si>
    <r>
      <t>Αριθμός Προσωπικού</t>
    </r>
    <r>
      <rPr>
        <b/>
        <vertAlign val="superscript"/>
        <sz val="11"/>
        <color theme="1"/>
        <rFont val="Arial"/>
        <family val="2"/>
        <charset val="161"/>
      </rPr>
      <t>1</t>
    </r>
  </si>
  <si>
    <r>
      <t xml:space="preserve">Δαπάνη/ Εξοικονόμηση για το υπό εξέταση έτος
</t>
    </r>
    <r>
      <rPr>
        <b/>
        <sz val="9"/>
        <color theme="1"/>
        <rFont val="Arial"/>
        <family val="2"/>
        <charset val="161"/>
      </rPr>
      <t>(ποσά σε ευρώ)</t>
    </r>
  </si>
  <si>
    <r>
      <t xml:space="preserve">Δαπάνη/ Εξοικονόμηση σε ετήσια βάση
</t>
    </r>
    <r>
      <rPr>
        <b/>
        <sz val="9"/>
        <color theme="1"/>
        <rFont val="Arial"/>
        <family val="2"/>
        <charset val="161"/>
      </rPr>
      <t>(ποσά σε ευρώ)</t>
    </r>
  </si>
  <si>
    <r>
      <t>1.</t>
    </r>
    <r>
      <rPr>
        <b/>
        <sz val="11"/>
        <color theme="1"/>
        <rFont val="Times New Roman"/>
        <family val="1"/>
        <charset val="161"/>
      </rPr>
      <t xml:space="preserve">  </t>
    </r>
    <r>
      <rPr>
        <b/>
        <sz val="11"/>
        <color theme="1"/>
        <rFont val="Arial"/>
        <family val="2"/>
        <charset val="161"/>
      </rPr>
      <t xml:space="preserve">Αριθμός Μισθοδοτούμενων στην αρχή του έτους (1/1) και Συνολικό Κόστος </t>
    </r>
    <r>
      <rPr>
        <b/>
        <vertAlign val="superscript"/>
        <sz val="11"/>
        <color theme="1"/>
        <rFont val="Arial"/>
        <family val="2"/>
        <charset val="161"/>
      </rPr>
      <t>2</t>
    </r>
  </si>
  <si>
    <r>
      <t>2.</t>
    </r>
    <r>
      <rPr>
        <b/>
        <sz val="11"/>
        <color theme="1"/>
        <rFont val="Times New Roman"/>
        <family val="1"/>
        <charset val="161"/>
      </rPr>
      <t xml:space="preserve">   </t>
    </r>
    <r>
      <rPr>
        <b/>
        <u/>
        <sz val="11"/>
        <color theme="1"/>
        <rFont val="Arial"/>
        <family val="2"/>
        <charset val="161"/>
      </rPr>
      <t xml:space="preserve">ΕΙΣΡΟΕΣ </t>
    </r>
    <r>
      <rPr>
        <b/>
        <sz val="11"/>
        <color theme="1"/>
        <rFont val="Arial"/>
        <family val="2"/>
        <charset val="161"/>
      </rPr>
      <t>προσωπικού (επιβάρυνση δαπανών)</t>
    </r>
  </si>
  <si>
    <t>Προσλήψεις - Επαναφορές</t>
  </si>
  <si>
    <t>Κινητικότητα προσωπικού (μετατάξεις, αποσπάσεις κλπ)</t>
  </si>
  <si>
    <r>
      <t>3.</t>
    </r>
    <r>
      <rPr>
        <b/>
        <sz val="11"/>
        <color theme="1"/>
        <rFont val="Times New Roman"/>
        <family val="1"/>
        <charset val="161"/>
      </rPr>
      <t xml:space="preserve">   </t>
    </r>
    <r>
      <rPr>
        <b/>
        <u/>
        <sz val="11"/>
        <color theme="1"/>
        <rFont val="Arial"/>
        <family val="2"/>
        <charset val="161"/>
      </rPr>
      <t>ΕΚΡΟΕΣ</t>
    </r>
    <r>
      <rPr>
        <b/>
        <sz val="11"/>
        <color theme="1"/>
        <rFont val="Arial"/>
        <family val="2"/>
        <charset val="161"/>
      </rPr>
      <t xml:space="preserve"> προσωπικού (εξοικονόμηση δαπανών)</t>
    </r>
  </si>
  <si>
    <t>Αποχωρήσεις λόγω συνταξιοδότησης</t>
  </si>
  <si>
    <t>Αποχωρήσεις λόγω απολύσεων</t>
  </si>
  <si>
    <t>Λοιπές αποχωρήσεις (θάνατοι κλπ)</t>
  </si>
  <si>
    <r>
      <t>4.</t>
    </r>
    <r>
      <rPr>
        <b/>
        <sz val="11"/>
        <color theme="1"/>
        <rFont val="Times New Roman"/>
        <family val="1"/>
        <charset val="161"/>
      </rPr>
      <t xml:space="preserve">  </t>
    </r>
    <r>
      <rPr>
        <b/>
        <sz val="11"/>
        <color theme="1"/>
        <rFont val="Arial"/>
        <family val="2"/>
        <charset val="161"/>
      </rPr>
      <t xml:space="preserve">Αριθμός Μισθοδοτούμενων στο τέλος του έτους (31/12) και Συνολικό Κόστος (4=1+2-3) </t>
    </r>
    <r>
      <rPr>
        <b/>
        <vertAlign val="superscript"/>
        <sz val="11"/>
        <color theme="1"/>
        <rFont val="Arial"/>
        <family val="2"/>
        <charset val="161"/>
      </rPr>
      <t>3</t>
    </r>
  </si>
  <si>
    <r>
      <t>ΣΗΜΕΙΩΣΕΙΣ</t>
    </r>
    <r>
      <rPr>
        <b/>
        <sz val="11"/>
        <color theme="1"/>
        <rFont val="Arial"/>
        <family val="2"/>
        <charset val="161"/>
      </rPr>
      <t>:</t>
    </r>
  </si>
  <si>
    <r>
      <t>1.</t>
    </r>
    <r>
      <rPr>
        <sz val="10"/>
        <color theme="1"/>
        <rFont val="Times New Roman"/>
        <family val="1"/>
        <charset val="161"/>
      </rPr>
      <t xml:space="preserve">   </t>
    </r>
    <r>
      <rPr>
        <sz val="10"/>
        <color theme="1"/>
        <rFont val="Arial"/>
        <family val="2"/>
        <charset val="161"/>
      </rPr>
      <t>Αριθμός προσωπικού που βαρύνει τις πιστώσεις των ΚΑΕ/μισθοδοσίας ή τους λογαριασμούς  γενικής λογιστικής της μισθοδοσίας του νομικού προσώπου και συμφωνεί με τις αντίστοιχες μισθοδοτικές καταστάσεις.</t>
    </r>
  </si>
  <si>
    <r>
      <t>2.</t>
    </r>
    <r>
      <rPr>
        <sz val="10"/>
        <color theme="1"/>
        <rFont val="Times New Roman"/>
        <family val="1"/>
        <charset val="161"/>
      </rPr>
      <t xml:space="preserve">   </t>
    </r>
    <r>
      <rPr>
        <u/>
        <sz val="10"/>
        <color theme="1"/>
        <rFont val="Arial"/>
        <family val="2"/>
        <charset val="161"/>
      </rPr>
      <t>Στην αρχή του έτους</t>
    </r>
    <r>
      <rPr>
        <sz val="10"/>
        <color theme="1"/>
        <rFont val="Arial"/>
        <family val="2"/>
        <charset val="161"/>
      </rPr>
      <t xml:space="preserve"> συμπληρώνεται ο αριθμός προσωπικού που μισθοδοτείται από τον φορέα 1/1, με εκτιμώμενη δαπάνη μισθοδοσίας για το υπό εξέταση έτος, η οποία θα πρέπει να συμπίπτει με τη δαπάνη μισθοδοσίας σε ετήσια βάση (12 μήνες).</t>
    </r>
  </si>
  <si>
    <r>
      <t>3.</t>
    </r>
    <r>
      <rPr>
        <sz val="10"/>
        <color theme="1"/>
        <rFont val="Times New Roman"/>
        <family val="1"/>
        <charset val="161"/>
      </rPr>
      <t xml:space="preserve">   </t>
    </r>
    <r>
      <rPr>
        <u/>
        <sz val="10"/>
        <color theme="1"/>
        <rFont val="Arial"/>
        <family val="2"/>
        <charset val="161"/>
      </rPr>
      <t>Στο τέλος του έτους</t>
    </r>
    <r>
      <rPr>
        <sz val="10"/>
        <color theme="1"/>
        <rFont val="Arial"/>
        <family val="2"/>
        <charset val="161"/>
      </rPr>
      <t>, καταλήγει ο αριθμός προσωπικού που μισθοδοτείται από τον φορέα 31/12, με εκτιμώμενη δαπάνη μισθοδοσίας για το υπό εξέταση έτος και εκτίμηση δαπάνης μισθοδοσίας σε ετήσια βάση (12 μήνες).</t>
    </r>
  </si>
  <si>
    <t>4. Απαραίτητη προϋπόθεση για τις προσλήψεις  αποτελεί η έγκρισή τους από την επιτροπή της παρ.1 του άρθρου 2 της ΠΥΣ 33/2006 όπως ισχύει.</t>
  </si>
  <si>
    <t>…………………………………… 2020</t>
  </si>
  <si>
    <t xml:space="preserve">Ο Προϊστάμενος Οικονομικών Υπηρεσιών </t>
  </si>
  <si>
    <r>
      <t xml:space="preserve">                                                                                                                                                                                                           </t>
    </r>
    <r>
      <rPr>
        <sz val="10"/>
        <color theme="1"/>
        <rFont val="Arial"/>
        <family val="2"/>
        <charset val="161"/>
      </rPr>
      <t xml:space="preserve"> </t>
    </r>
  </si>
  <si>
    <t>Πίνακας 5</t>
  </si>
  <si>
    <t>Αριθμός προσωπικού</t>
  </si>
  <si>
    <t>Έναρξη απασχόλησης</t>
  </si>
  <si>
    <t>Συνολική Διάρκεια Απασχόλησης (σε μήνες)</t>
  </si>
  <si>
    <r>
      <t xml:space="preserve">Δαπάνη για το υπό εξέταση έτος
</t>
    </r>
    <r>
      <rPr>
        <b/>
        <i/>
        <sz val="8"/>
        <color theme="1"/>
        <rFont val="Arial"/>
        <family val="2"/>
        <charset val="161"/>
      </rPr>
      <t>(ποσά σε ευρώ)</t>
    </r>
  </si>
  <si>
    <r>
      <t>Συνολική Δαπάνη</t>
    </r>
    <r>
      <rPr>
        <b/>
        <vertAlign val="superscript"/>
        <sz val="9"/>
        <color theme="1"/>
        <rFont val="Arial"/>
        <family val="2"/>
        <charset val="161"/>
      </rPr>
      <t xml:space="preserve">4
</t>
    </r>
    <r>
      <rPr>
        <b/>
        <i/>
        <sz val="8"/>
        <color theme="1"/>
        <rFont val="Arial"/>
        <family val="2"/>
        <charset val="161"/>
      </rPr>
      <t>(ποσά σε ευρώ)</t>
    </r>
  </si>
  <si>
    <r>
      <t xml:space="preserve">Σύνολο </t>
    </r>
    <r>
      <rPr>
        <b/>
        <vertAlign val="superscript"/>
        <sz val="10"/>
        <color theme="1"/>
        <rFont val="Arial"/>
        <family val="2"/>
        <charset val="161"/>
      </rPr>
      <t>1</t>
    </r>
  </si>
  <si>
    <r>
      <t>2.</t>
    </r>
    <r>
      <rPr>
        <sz val="10"/>
        <rFont val="Times New Roman"/>
        <family val="1"/>
        <charset val="161"/>
      </rPr>
      <t xml:space="preserve">    </t>
    </r>
    <r>
      <rPr>
        <sz val="10"/>
        <rFont val="Arial"/>
        <family val="2"/>
        <charset val="161"/>
      </rPr>
      <t>Οι στήλες για τα έτη 2020 και 2021 συμπληρώνονται εφόσον έχουν δοθεί σχετικές εγκρίσεις  και κατόπιν αξιολόγησης των αιτημάτων για τους φορείς του Κεφ. Α΄του Ν. 3429/2005.</t>
    </r>
  </si>
  <si>
    <r>
      <t>4.</t>
    </r>
    <r>
      <rPr>
        <sz val="10"/>
        <color theme="1"/>
        <rFont val="Times New Roman"/>
        <family val="1"/>
        <charset val="161"/>
      </rPr>
      <t xml:space="preserve">    </t>
    </r>
    <r>
      <rPr>
        <sz val="10"/>
        <color theme="1"/>
        <rFont val="Arial"/>
        <family val="2"/>
        <charset val="161"/>
      </rPr>
      <t>Σε περίπτωση που η απασχόληση του εποχικού προσωπικού ολοκληρώνεται εντός του ίδιου έτους, τότε η στήλη της συνολικής δαπάνης θα συμπίπτει με τη στήλη της δαπάνης για το υπό εξέταση έτος.</t>
    </r>
  </si>
  <si>
    <t xml:space="preserve">                                                                                                                                                                                                </t>
  </si>
  <si>
    <r>
      <t>ΜΕΤΑΒΟΛΕΣ ΠΡΟΣΩΠΙΚΟΥ ΟΡΙΣΜΕΝΟΥ ΧΡΟΝΟΥ (</t>
    </r>
    <r>
      <rPr>
        <b/>
        <u/>
        <sz val="12"/>
        <color theme="1"/>
        <rFont val="Arial"/>
        <family val="2"/>
        <charset val="161"/>
      </rPr>
      <t>ΙΔΟΧ</t>
    </r>
    <r>
      <rPr>
        <b/>
        <sz val="12"/>
        <color theme="1"/>
        <rFont val="Arial"/>
        <family val="2"/>
        <charset val="161"/>
      </rPr>
      <t>)</t>
    </r>
  </si>
  <si>
    <t>ΥΠΟΡΓΕΙΟ ΠΑΙΔΕΙΑΣ ΚΑΙ ΘΡΗΣΚΕΥΜΑΤΩΝ</t>
  </si>
  <si>
    <t xml:space="preserve">(Νομικό Πρόσωπο) ΙΔΡΥΜΑ ΚΡΑΤΙΚΩΝ ΥΠΟΤΡΟΦΙΩΝ </t>
  </si>
  <si>
    <r>
      <t xml:space="preserve">Κατηγορία Προσωπικού </t>
    </r>
    <r>
      <rPr>
        <b/>
        <vertAlign val="superscript"/>
        <sz val="9"/>
        <color theme="1"/>
        <rFont val="Arial"/>
        <family val="2"/>
        <charset val="161"/>
      </rPr>
      <t>3</t>
    </r>
  </si>
  <si>
    <t xml:space="preserve"> </t>
  </si>
  <si>
    <r>
      <t>1.</t>
    </r>
    <r>
      <rPr>
        <sz val="10"/>
        <color theme="1"/>
        <rFont val="Times New Roman"/>
        <family val="1"/>
        <charset val="161"/>
      </rPr>
      <t xml:space="preserve">    </t>
    </r>
    <r>
      <rPr>
        <sz val="10"/>
        <color theme="1"/>
        <rFont val="Arial"/>
        <family val="2"/>
        <charset val="161"/>
      </rPr>
      <t>Προσωπικό που βαρύνει τις πιστώσεις των ΚΑΕ μισθοδοσίας και συμφωνεί με τις αντίστοιχες μισθοδοτικές καταστάσεις. Στην περίπτωση ΙΔΟΧ προσωπικού, του οποίου η μισθοδοσία βαρύνει ΚΑΕ πέραν της μισθοδοσίας, να συμπληρώνεται ξεχωριστή γραμμή στον πίνακα.</t>
    </r>
  </si>
  <si>
    <r>
      <t>3.</t>
    </r>
    <r>
      <rPr>
        <sz val="10"/>
        <color theme="1"/>
        <rFont val="Times New Roman"/>
        <family val="1"/>
        <charset val="161"/>
      </rPr>
      <t xml:space="preserve">    </t>
    </r>
    <r>
      <rPr>
        <sz val="10"/>
        <color theme="1"/>
        <rFont val="Arial"/>
        <family val="2"/>
        <charset val="161"/>
      </rPr>
      <t>Σε περίπτωση που το εν λόγω προσωπικό απασχολείται κατά τη λήξη του προηγούμενου έτους και την αρχή του επόμενου έτους (όπως αναπληρωτές εκπαιδευτικοί ανά σχολικό έτος), να αναγράφεται ξεχωριστά ο αριθμός και η αντίστοιχη δαπάνη εποχικού προσωπικού ανά εγκριτική απόφαση ανά έτος.</t>
    </r>
  </si>
  <si>
    <t>Ο Προϊστάμενος</t>
  </si>
  <si>
    <t>Εποπτεύον Υπουργείο Υπουργείο Παιδείας και Θρησκευμάτων</t>
  </si>
  <si>
    <r>
      <t>Νομικό Πρόσωπο</t>
    </r>
    <r>
      <rPr>
        <b/>
        <sz val="12"/>
        <color theme="1"/>
        <rFont val="Arial"/>
        <family val="2"/>
        <charset val="161"/>
      </rPr>
      <t xml:space="preserve"> ΙΔΡΥΜΑ ΚΡΑΤΙΚΩΝ ΥΠΟΤΡΟΦΙΩΝ </t>
    </r>
  </si>
  <si>
    <t xml:space="preserve">ΙΔΡΥΜΑ ΚΡΑΤΙΚΩΝ ΥΠΟΤΡΟΦΙΩΝ </t>
  </si>
  <si>
    <t>΄09003350</t>
  </si>
  <si>
    <t>olkoula@iky.gr hpetropoulou@iky.gr</t>
  </si>
  <si>
    <t>2103726312  2103726309</t>
  </si>
  <si>
    <t xml:space="preserve">ΥΠΟΥΡΓΕΙΟ ΠΑΙΔΕΙΑΣ ΚΑΙ ΘΡΗΣΚΕΥΜΑΤΩΝ </t>
  </si>
</sst>
</file>

<file path=xl/styles.xml><?xml version="1.0" encoding="utf-8"?>
<styleSheet xmlns="http://schemas.openxmlformats.org/spreadsheetml/2006/main">
  <numFmts count="2">
    <numFmt numFmtId="164" formatCode="0000"/>
    <numFmt numFmtId="165" formatCode="d/m/yyyy;@"/>
  </numFmts>
  <fonts count="60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4"/>
      <name val="Arial"/>
      <family val="2"/>
      <charset val="161"/>
    </font>
    <font>
      <sz val="14"/>
      <name val="Arial"/>
      <family val="2"/>
      <charset val="161"/>
    </font>
    <font>
      <b/>
      <u/>
      <sz val="11"/>
      <name val="Arial"/>
      <family val="2"/>
      <charset val="161"/>
    </font>
    <font>
      <b/>
      <sz val="11"/>
      <color indexed="8"/>
      <name val="Arial"/>
      <family val="2"/>
      <charset val="161"/>
    </font>
    <font>
      <b/>
      <sz val="10"/>
      <name val="Arial"/>
      <family val="2"/>
      <charset val="161"/>
    </font>
    <font>
      <b/>
      <i/>
      <sz val="9"/>
      <name val="Arial"/>
      <family val="2"/>
      <charset val="161"/>
    </font>
    <font>
      <b/>
      <i/>
      <sz val="10"/>
      <name val="Arial"/>
      <family val="2"/>
      <charset val="161"/>
    </font>
    <font>
      <b/>
      <sz val="9"/>
      <name val="Arial"/>
      <family val="2"/>
      <charset val="161"/>
    </font>
    <font>
      <sz val="10"/>
      <color indexed="8"/>
      <name val="Arial"/>
      <family val="2"/>
      <charset val="161"/>
    </font>
    <font>
      <sz val="9"/>
      <name val="Arial"/>
      <family val="2"/>
      <charset val="161"/>
    </font>
    <font>
      <i/>
      <sz val="9"/>
      <name val="Arial"/>
      <family val="2"/>
      <charset val="161"/>
    </font>
    <font>
      <i/>
      <sz val="9"/>
      <color indexed="12"/>
      <name val="Arial"/>
      <family val="2"/>
      <charset val="161"/>
    </font>
    <font>
      <sz val="10"/>
      <color indexed="62"/>
      <name val="Arial"/>
      <family val="2"/>
      <charset val="161"/>
    </font>
    <font>
      <b/>
      <i/>
      <sz val="10"/>
      <color indexed="49"/>
      <name val="Arial"/>
      <family val="2"/>
      <charset val="161"/>
    </font>
    <font>
      <sz val="10"/>
      <color indexed="49"/>
      <name val="Arial"/>
      <family val="2"/>
      <charset val="161"/>
    </font>
    <font>
      <b/>
      <sz val="10"/>
      <color indexed="8"/>
      <name val="Arial"/>
      <family val="2"/>
      <charset val="161"/>
    </font>
    <font>
      <b/>
      <sz val="12"/>
      <name val="Arial"/>
      <family val="2"/>
      <charset val="161"/>
    </font>
    <font>
      <b/>
      <sz val="12"/>
      <name val="Calibri"/>
      <family val="2"/>
      <charset val="161"/>
    </font>
    <font>
      <sz val="10"/>
      <color indexed="8"/>
      <name val="Calibri"/>
      <family val="2"/>
      <charset val="161"/>
    </font>
    <font>
      <b/>
      <sz val="12"/>
      <name val="Calibri"/>
      <family val="2"/>
      <charset val="161"/>
      <scheme val="minor"/>
    </font>
    <font>
      <sz val="11"/>
      <color indexed="8"/>
      <name val="Arial"/>
      <family val="2"/>
      <charset val="161"/>
    </font>
    <font>
      <sz val="9"/>
      <color indexed="8"/>
      <name val="Arial"/>
      <family val="2"/>
      <charset val="161"/>
    </font>
    <font>
      <b/>
      <u/>
      <sz val="10"/>
      <color indexed="8"/>
      <name val="Arial"/>
      <family val="2"/>
      <charset val="161"/>
    </font>
    <font>
      <b/>
      <u/>
      <sz val="11"/>
      <color indexed="8"/>
      <name val="Arial"/>
      <family val="2"/>
      <charset val="161"/>
    </font>
    <font>
      <i/>
      <sz val="10"/>
      <color indexed="12"/>
      <name val="Arial"/>
      <family val="2"/>
      <charset val="161"/>
    </font>
    <font>
      <i/>
      <sz val="11"/>
      <color indexed="12"/>
      <name val="Arial"/>
      <family val="2"/>
      <charset val="161"/>
    </font>
    <font>
      <sz val="11"/>
      <name val="Arial"/>
      <family val="2"/>
      <charset val="161"/>
    </font>
    <font>
      <i/>
      <sz val="10"/>
      <color indexed="17"/>
      <name val="Arial"/>
      <family val="2"/>
      <charset val="161"/>
    </font>
    <font>
      <sz val="10"/>
      <color indexed="17"/>
      <name val="Arial"/>
      <family val="2"/>
      <charset val="161"/>
    </font>
    <font>
      <i/>
      <sz val="10"/>
      <name val="Arial"/>
      <family val="2"/>
      <charset val="161"/>
    </font>
    <font>
      <sz val="11"/>
      <color theme="1"/>
      <name val="Arial"/>
      <family val="2"/>
      <charset val="161"/>
    </font>
    <font>
      <b/>
      <sz val="10"/>
      <color theme="1"/>
      <name val="Arial"/>
      <family val="2"/>
      <charset val="161"/>
    </font>
    <font>
      <b/>
      <i/>
      <sz val="10"/>
      <color theme="1"/>
      <name val="Arial"/>
      <family val="2"/>
      <charset val="161"/>
    </font>
    <font>
      <sz val="10"/>
      <color theme="1"/>
      <name val="Arial"/>
      <family val="2"/>
      <charset val="161"/>
    </font>
    <font>
      <b/>
      <i/>
      <sz val="11"/>
      <name val="Arial"/>
      <family val="2"/>
      <charset val="161"/>
    </font>
    <font>
      <b/>
      <sz val="15"/>
      <name val="Arial"/>
      <family val="2"/>
      <charset val="161"/>
    </font>
    <font>
      <b/>
      <sz val="11"/>
      <name val="Arial"/>
      <family val="2"/>
      <charset val="161"/>
    </font>
    <font>
      <b/>
      <sz val="12"/>
      <color theme="1"/>
      <name val="Arial"/>
      <family val="2"/>
      <charset val="161"/>
    </font>
    <font>
      <b/>
      <u/>
      <sz val="12"/>
      <color theme="1"/>
      <name val="Arial"/>
      <family val="2"/>
      <charset val="161"/>
    </font>
    <font>
      <b/>
      <sz val="11"/>
      <color theme="1"/>
      <name val="Arial"/>
      <family val="2"/>
      <charset val="161"/>
    </font>
    <font>
      <b/>
      <vertAlign val="superscript"/>
      <sz val="11"/>
      <color theme="1"/>
      <name val="Arial"/>
      <family val="2"/>
      <charset val="161"/>
    </font>
    <font>
      <b/>
      <sz val="9"/>
      <color theme="1"/>
      <name val="Arial"/>
      <family val="2"/>
      <charset val="161"/>
    </font>
    <font>
      <b/>
      <sz val="11"/>
      <color theme="1"/>
      <name val="Times New Roman"/>
      <family val="1"/>
      <charset val="161"/>
    </font>
    <font>
      <b/>
      <u/>
      <sz val="11"/>
      <color theme="1"/>
      <name val="Arial"/>
      <family val="2"/>
      <charset val="161"/>
    </font>
    <font>
      <sz val="10"/>
      <color theme="1"/>
      <name val="Times New Roman"/>
      <family val="1"/>
      <charset val="161"/>
    </font>
    <font>
      <u/>
      <sz val="10"/>
      <color theme="1"/>
      <name val="Arial"/>
      <family val="2"/>
      <charset val="161"/>
    </font>
    <font>
      <sz val="9"/>
      <color theme="1"/>
      <name val="Arial"/>
      <family val="2"/>
      <charset val="161"/>
    </font>
    <font>
      <sz val="12"/>
      <color theme="1"/>
      <name val="Times New Roman"/>
      <family val="1"/>
      <charset val="161"/>
    </font>
    <font>
      <b/>
      <sz val="6"/>
      <color theme="1"/>
      <name val="Arial"/>
      <family val="2"/>
      <charset val="161"/>
    </font>
    <font>
      <b/>
      <vertAlign val="superscript"/>
      <sz val="10"/>
      <color theme="1"/>
      <name val="Arial"/>
      <family val="2"/>
      <charset val="161"/>
    </font>
    <font>
      <b/>
      <vertAlign val="superscript"/>
      <sz val="9"/>
      <color theme="1"/>
      <name val="Arial"/>
      <family val="2"/>
      <charset val="161"/>
    </font>
    <font>
      <b/>
      <i/>
      <sz val="8"/>
      <color theme="1"/>
      <name val="Arial"/>
      <family val="2"/>
      <charset val="161"/>
    </font>
    <font>
      <sz val="7"/>
      <color theme="1"/>
      <name val="Arial"/>
      <family val="2"/>
      <charset val="161"/>
    </font>
    <font>
      <b/>
      <sz val="7"/>
      <color theme="1"/>
      <name val="Arial"/>
      <family val="2"/>
      <charset val="161"/>
    </font>
    <font>
      <sz val="10"/>
      <color theme="1"/>
      <name val="Calibri"/>
      <family val="2"/>
      <charset val="161"/>
      <scheme val="minor"/>
    </font>
    <font>
      <sz val="10"/>
      <name val="Times New Roman"/>
      <family val="1"/>
      <charset val="161"/>
    </font>
    <font>
      <sz val="10"/>
      <name val="Arial"/>
      <charset val="161"/>
    </font>
    <font>
      <u/>
      <sz val="11"/>
      <color theme="10"/>
      <name val="Calibri"/>
      <family val="2"/>
      <charset val="161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0"/>
      </left>
      <right style="thin">
        <color indexed="60"/>
      </right>
      <top style="double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double">
        <color indexed="60"/>
      </top>
      <bottom style="thin">
        <color indexed="60"/>
      </bottom>
      <diagonal/>
    </border>
    <border>
      <left style="thin">
        <color indexed="60"/>
      </left>
      <right/>
      <top style="double">
        <color indexed="60"/>
      </top>
      <bottom style="thin">
        <color indexed="60"/>
      </bottom>
      <diagonal/>
    </border>
    <border>
      <left style="thin">
        <color indexed="60"/>
      </left>
      <right style="double">
        <color indexed="60"/>
      </right>
      <top style="double">
        <color indexed="60"/>
      </top>
      <bottom style="thin">
        <color indexed="60"/>
      </bottom>
      <diagonal/>
    </border>
    <border>
      <left style="double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 style="double">
        <color indexed="60"/>
      </right>
      <top style="thin">
        <color indexed="60"/>
      </top>
      <bottom style="thin">
        <color indexed="60"/>
      </bottom>
      <diagonal/>
    </border>
    <border>
      <left style="medium">
        <color indexed="64"/>
      </left>
      <right/>
      <top style="thin">
        <color indexed="60"/>
      </top>
      <bottom style="thin">
        <color indexed="60"/>
      </bottom>
      <diagonal/>
    </border>
    <border>
      <left style="double">
        <color indexed="60"/>
      </left>
      <right style="thin">
        <color indexed="60"/>
      </right>
      <top style="thin">
        <color indexed="60"/>
      </top>
      <bottom style="double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double">
        <color indexed="60"/>
      </bottom>
      <diagonal/>
    </border>
    <border>
      <left style="thin">
        <color indexed="60"/>
      </left>
      <right style="double">
        <color indexed="60"/>
      </right>
      <top style="thin">
        <color indexed="60"/>
      </top>
      <bottom style="double">
        <color indexed="60"/>
      </bottom>
      <diagonal/>
    </border>
    <border>
      <left style="double">
        <color indexed="60"/>
      </left>
      <right style="thin">
        <color indexed="60"/>
      </right>
      <top style="double">
        <color indexed="60"/>
      </top>
      <bottom style="double">
        <color indexed="60"/>
      </bottom>
      <diagonal/>
    </border>
    <border>
      <left style="thin">
        <color indexed="60"/>
      </left>
      <right style="thin">
        <color indexed="60"/>
      </right>
      <top style="double">
        <color indexed="60"/>
      </top>
      <bottom style="double">
        <color indexed="60"/>
      </bottom>
      <diagonal/>
    </border>
    <border>
      <left/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60"/>
      </left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double">
        <color indexed="60"/>
      </right>
      <top style="double">
        <color indexed="60"/>
      </top>
      <bottom style="double">
        <color indexed="60"/>
      </bottom>
      <diagonal/>
    </border>
    <border>
      <left style="thin">
        <color indexed="60"/>
      </left>
      <right/>
      <top style="thin">
        <color indexed="60"/>
      </top>
      <bottom style="double">
        <color indexed="60"/>
      </bottom>
      <diagonal/>
    </border>
    <border>
      <left style="double">
        <color indexed="60"/>
      </left>
      <right style="thin">
        <color theme="9" tint="-0.499984740745262"/>
      </right>
      <top style="double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double">
        <color theme="9" tint="-0.499984740745262"/>
      </top>
      <bottom style="thin">
        <color theme="9" tint="-0.499984740745262"/>
      </bottom>
      <diagonal/>
    </border>
    <border>
      <left style="double">
        <color indexed="60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double">
        <color indexed="60"/>
      </left>
      <right style="thin">
        <color theme="9" tint="-0.499984740745262"/>
      </right>
      <top style="thin">
        <color theme="9" tint="-0.499984740745262"/>
      </top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/>
      <diagonal/>
    </border>
    <border>
      <left style="double">
        <color indexed="60"/>
      </left>
      <right style="thin">
        <color theme="9" tint="-0.499984740745262"/>
      </right>
      <top style="double">
        <color theme="9" tint="-0.499984740745262"/>
      </top>
      <bottom style="double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double">
        <color theme="9" tint="-0.499984740745262"/>
      </top>
      <bottom style="double">
        <color theme="9" tint="-0.499984740745262"/>
      </bottom>
      <diagonal/>
    </border>
    <border>
      <left/>
      <right/>
      <top style="double">
        <color theme="9" tint="-0.499984740745262"/>
      </top>
      <bottom style="double">
        <color theme="9" tint="-0.499984740745262"/>
      </bottom>
      <diagonal/>
    </border>
    <border>
      <left style="double">
        <color theme="9" tint="-0.499984740745262"/>
      </left>
      <right style="thin">
        <color theme="9" tint="-0.499984740745262"/>
      </right>
      <top style="double">
        <color theme="9" tint="-0.499984740745262"/>
      </top>
      <bottom style="double">
        <color indexed="60"/>
      </bottom>
      <diagonal/>
    </border>
    <border>
      <left style="thin">
        <color theme="9" tint="-0.499984740745262"/>
      </left>
      <right style="thin">
        <color theme="9" tint="-0.499984740745262"/>
      </right>
      <top style="double">
        <color theme="9" tint="-0.499984740745262"/>
      </top>
      <bottom style="double">
        <color indexed="60"/>
      </bottom>
      <diagonal/>
    </border>
    <border>
      <left style="double">
        <color theme="9" tint="-0.499984740745262"/>
      </left>
      <right style="thin">
        <color indexed="60"/>
      </right>
      <top style="double">
        <color indexed="60"/>
      </top>
      <bottom style="double">
        <color indexed="6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59" fillId="0" borderId="0" applyNumberFormat="0" applyFill="0" applyBorder="0" applyAlignment="0" applyProtection="0">
      <alignment vertical="top"/>
      <protection locked="0"/>
    </xf>
  </cellStyleXfs>
  <cellXfs count="314">
    <xf numFmtId="0" fontId="0" fillId="0" borderId="0" xfId="0"/>
    <xf numFmtId="0" fontId="1" fillId="0" borderId="0" xfId="1" applyFont="1" applyFill="1" applyBorder="1"/>
    <xf numFmtId="0" fontId="1" fillId="0" borderId="0" xfId="1" applyFont="1" applyFill="1"/>
    <xf numFmtId="0" fontId="1" fillId="0" borderId="0" xfId="1" applyFont="1"/>
    <xf numFmtId="164" fontId="2" fillId="2" borderId="0" xfId="1" applyNumberFormat="1" applyFont="1" applyFill="1" applyAlignment="1" applyProtection="1">
      <alignment horizontal="center"/>
    </xf>
    <xf numFmtId="0" fontId="1" fillId="2" borderId="0" xfId="1" applyFont="1" applyFill="1"/>
    <xf numFmtId="0" fontId="1" fillId="0" borderId="1" xfId="1" applyFont="1" applyFill="1" applyBorder="1"/>
    <xf numFmtId="49" fontId="4" fillId="0" borderId="0" xfId="1" applyNumberFormat="1" applyFont="1" applyAlignment="1">
      <alignment horizontal="left" vertical="top"/>
    </xf>
    <xf numFmtId="0" fontId="5" fillId="0" borderId="0" xfId="1" applyFont="1" applyAlignment="1">
      <alignment horizontal="center"/>
    </xf>
    <xf numFmtId="0" fontId="1" fillId="0" borderId="0" xfId="1" applyFont="1" applyAlignment="1" applyProtection="1">
      <alignment horizontal="right"/>
    </xf>
    <xf numFmtId="0" fontId="6" fillId="2" borderId="2" xfId="1" applyFont="1" applyFill="1" applyBorder="1" applyAlignment="1" applyProtection="1">
      <alignment horizontal="center" vertical="center" wrapText="1"/>
    </xf>
    <xf numFmtId="0" fontId="6" fillId="2" borderId="3" xfId="1" applyFont="1" applyFill="1" applyBorder="1" applyAlignment="1" applyProtection="1">
      <alignment horizontal="center" vertical="center" wrapText="1"/>
    </xf>
    <xf numFmtId="0" fontId="6" fillId="2" borderId="4" xfId="1" applyFont="1" applyFill="1" applyBorder="1" applyAlignment="1" applyProtection="1">
      <alignment horizontal="center" vertical="center" wrapText="1"/>
    </xf>
    <xf numFmtId="0" fontId="6" fillId="2" borderId="5" xfId="1" applyFont="1" applyFill="1" applyBorder="1" applyAlignment="1" applyProtection="1">
      <alignment horizontal="center" vertical="center" wrapText="1"/>
    </xf>
    <xf numFmtId="164" fontId="7" fillId="3" borderId="6" xfId="1" applyNumberFormat="1" applyFont="1" applyFill="1" applyBorder="1" applyAlignment="1">
      <alignment horizontal="center" vertical="top" wrapText="1"/>
    </xf>
    <xf numFmtId="0" fontId="7" fillId="3" borderId="7" xfId="1" applyFont="1" applyFill="1" applyBorder="1" applyAlignment="1">
      <alignment horizontal="left" vertical="center" wrapText="1" indent="1"/>
    </xf>
    <xf numFmtId="3" fontId="8" fillId="3" borderId="7" xfId="1" applyNumberFormat="1" applyFont="1" applyFill="1" applyBorder="1" applyAlignment="1">
      <alignment horizontal="right" vertical="top" wrapText="1"/>
    </xf>
    <xf numFmtId="3" fontId="8" fillId="3" borderId="8" xfId="1" applyNumberFormat="1" applyFont="1" applyFill="1" applyBorder="1" applyAlignment="1">
      <alignment horizontal="right" vertical="top" wrapText="1"/>
    </xf>
    <xf numFmtId="0" fontId="1" fillId="3" borderId="0" xfId="1" applyFont="1" applyFill="1"/>
    <xf numFmtId="164" fontId="9" fillId="0" borderId="6" xfId="1" applyNumberFormat="1" applyFont="1" applyBorder="1" applyAlignment="1">
      <alignment horizontal="center" vertical="top" wrapText="1"/>
    </xf>
    <xf numFmtId="0" fontId="9" fillId="0" borderId="7" xfId="1" applyFont="1" applyBorder="1" applyAlignment="1">
      <alignment horizontal="left" vertical="center" wrapText="1" indent="1"/>
    </xf>
    <xf numFmtId="3" fontId="10" fillId="0" borderId="7" xfId="1" applyNumberFormat="1" applyFont="1" applyBorder="1" applyAlignment="1">
      <alignment horizontal="right"/>
    </xf>
    <xf numFmtId="3" fontId="10" fillId="0" borderId="8" xfId="1" applyNumberFormat="1" applyFont="1" applyBorder="1" applyAlignment="1">
      <alignment horizontal="right"/>
    </xf>
    <xf numFmtId="164" fontId="1" fillId="0" borderId="9" xfId="2" applyNumberFormat="1" applyFont="1" applyBorder="1" applyAlignment="1">
      <alignment horizontal="center" vertical="top" wrapText="1"/>
    </xf>
    <xf numFmtId="0" fontId="11" fillId="0" borderId="7" xfId="1" applyFont="1" applyBorder="1" applyAlignment="1">
      <alignment horizontal="left" vertical="center" wrapText="1" indent="1"/>
    </xf>
    <xf numFmtId="164" fontId="11" fillId="0" borderId="6" xfId="1" applyNumberFormat="1" applyFont="1" applyBorder="1" applyAlignment="1">
      <alignment horizontal="center" vertical="top" wrapText="1"/>
    </xf>
    <xf numFmtId="164" fontId="12" fillId="0" borderId="6" xfId="1" applyNumberFormat="1" applyFont="1" applyBorder="1" applyAlignment="1">
      <alignment horizontal="center" vertical="top" wrapText="1"/>
    </xf>
    <xf numFmtId="0" fontId="13" fillId="0" borderId="7" xfId="1" applyFont="1" applyBorder="1" applyAlignment="1">
      <alignment horizontal="left" vertical="center" wrapText="1" indent="2"/>
    </xf>
    <xf numFmtId="3" fontId="14" fillId="0" borderId="7" xfId="1" applyNumberFormat="1" applyFont="1" applyBorder="1" applyAlignment="1">
      <alignment horizontal="right"/>
    </xf>
    <xf numFmtId="3" fontId="14" fillId="0" borderId="8" xfId="1" applyNumberFormat="1" applyFont="1" applyBorder="1" applyAlignment="1">
      <alignment horizontal="right"/>
    </xf>
    <xf numFmtId="0" fontId="12" fillId="0" borderId="7" xfId="1" applyFont="1" applyBorder="1" applyAlignment="1">
      <alignment horizontal="left" vertical="center" wrapText="1" indent="1"/>
    </xf>
    <xf numFmtId="3" fontId="15" fillId="3" borderId="7" xfId="1" applyNumberFormat="1" applyFont="1" applyFill="1" applyBorder="1" applyAlignment="1">
      <alignment horizontal="right" vertical="top" wrapText="1"/>
    </xf>
    <xf numFmtId="3" fontId="15" fillId="3" borderId="8" xfId="1" applyNumberFormat="1" applyFont="1" applyFill="1" applyBorder="1" applyAlignment="1">
      <alignment horizontal="right" vertical="top" wrapText="1"/>
    </xf>
    <xf numFmtId="3" fontId="16" fillId="0" borderId="7" xfId="1" applyNumberFormat="1" applyFont="1" applyBorder="1" applyAlignment="1">
      <alignment horizontal="right"/>
    </xf>
    <xf numFmtId="3" fontId="16" fillId="0" borderId="8" xfId="1" applyNumberFormat="1" applyFont="1" applyBorder="1" applyAlignment="1">
      <alignment horizontal="right"/>
    </xf>
    <xf numFmtId="0" fontId="6" fillId="3" borderId="10" xfId="1" applyFont="1" applyFill="1" applyBorder="1" applyAlignment="1">
      <alignment horizontal="left" vertical="center" wrapText="1" indent="1"/>
    </xf>
    <xf numFmtId="0" fontId="9" fillId="3" borderId="11" xfId="1" applyFont="1" applyFill="1" applyBorder="1" applyAlignment="1">
      <alignment horizontal="left" vertical="center" wrapText="1" indent="1"/>
    </xf>
    <xf numFmtId="3" fontId="17" fillId="3" borderId="11" xfId="1" applyNumberFormat="1" applyFont="1" applyFill="1" applyBorder="1" applyAlignment="1">
      <alignment horizontal="right"/>
    </xf>
    <xf numFmtId="164" fontId="18" fillId="0" borderId="0" xfId="1" applyNumberFormat="1" applyFont="1" applyBorder="1" applyAlignment="1">
      <alignment horizontal="left"/>
    </xf>
    <xf numFmtId="0" fontId="1" fillId="0" borderId="0" xfId="1"/>
    <xf numFmtId="0" fontId="11" fillId="0" borderId="0" xfId="1" applyFont="1" applyBorder="1" applyAlignment="1">
      <alignment horizontal="left" vertical="center" wrapText="1" indent="1"/>
    </xf>
    <xf numFmtId="3" fontId="20" fillId="0" borderId="0" xfId="1" applyNumberFormat="1" applyFont="1"/>
    <xf numFmtId="0" fontId="1" fillId="0" borderId="0" xfId="1" applyFill="1" applyBorder="1"/>
    <xf numFmtId="0" fontId="1" fillId="0" borderId="0" xfId="1" applyFill="1"/>
    <xf numFmtId="3" fontId="10" fillId="0" borderId="0" xfId="1" applyNumberFormat="1" applyFont="1"/>
    <xf numFmtId="164" fontId="1" fillId="0" borderId="0" xfId="1" applyNumberFormat="1" applyFont="1" applyBorder="1" applyAlignment="1">
      <alignment horizontal="center"/>
    </xf>
    <xf numFmtId="0" fontId="9" fillId="0" borderId="0" xfId="1" applyFont="1" applyBorder="1" applyAlignment="1">
      <alignment horizontal="left" vertical="center" wrapText="1" indent="1"/>
    </xf>
    <xf numFmtId="0" fontId="10" fillId="0" borderId="0" xfId="1" applyFont="1"/>
    <xf numFmtId="0" fontId="11" fillId="4" borderId="7" xfId="1" applyFont="1" applyFill="1" applyBorder="1" applyAlignment="1">
      <alignment horizontal="left" vertical="center" wrapText="1" indent="1"/>
    </xf>
    <xf numFmtId="164" fontId="9" fillId="0" borderId="10" xfId="1" applyNumberFormat="1" applyFont="1" applyBorder="1" applyAlignment="1">
      <alignment horizontal="center" vertical="top" wrapText="1"/>
    </xf>
    <xf numFmtId="0" fontId="9" fillId="0" borderId="11" xfId="1" applyFont="1" applyFill="1" applyBorder="1" applyAlignment="1">
      <alignment horizontal="left" vertical="center" wrapText="1" indent="1"/>
    </xf>
    <xf numFmtId="3" fontId="16" fillId="0" borderId="11" xfId="1" applyNumberFormat="1" applyFont="1" applyBorder="1" applyAlignment="1">
      <alignment horizontal="right"/>
    </xf>
    <xf numFmtId="3" fontId="16" fillId="0" borderId="12" xfId="1" applyNumberFormat="1" applyFont="1" applyBorder="1" applyAlignment="1">
      <alignment horizontal="right"/>
    </xf>
    <xf numFmtId="164" fontId="7" fillId="3" borderId="2" xfId="1" applyNumberFormat="1" applyFont="1" applyFill="1" applyBorder="1" applyAlignment="1">
      <alignment horizontal="center" vertical="top" wrapText="1"/>
    </xf>
    <xf numFmtId="0" fontId="7" fillId="3" borderId="3" xfId="1" applyFont="1" applyFill="1" applyBorder="1" applyAlignment="1">
      <alignment horizontal="left" vertical="center" wrapText="1" indent="1"/>
    </xf>
    <xf numFmtId="3" fontId="8" fillId="3" borderId="3" xfId="1" applyNumberFormat="1" applyFont="1" applyFill="1" applyBorder="1" applyAlignment="1">
      <alignment horizontal="right" vertical="top" wrapText="1"/>
    </xf>
    <xf numFmtId="3" fontId="8" fillId="3" borderId="5" xfId="1" applyNumberFormat="1" applyFont="1" applyFill="1" applyBorder="1" applyAlignment="1">
      <alignment horizontal="right" vertical="top" wrapText="1"/>
    </xf>
    <xf numFmtId="3" fontId="10" fillId="0" borderId="7" xfId="1" applyNumberFormat="1" applyFont="1" applyFill="1" applyBorder="1" applyAlignment="1">
      <alignment horizontal="right"/>
    </xf>
    <xf numFmtId="164" fontId="9" fillId="3" borderId="6" xfId="1" applyNumberFormat="1" applyFont="1" applyFill="1" applyBorder="1" applyAlignment="1">
      <alignment horizontal="center" vertical="top" wrapText="1"/>
    </xf>
    <xf numFmtId="0" fontId="9" fillId="3" borderId="7" xfId="1" applyFont="1" applyFill="1" applyBorder="1" applyAlignment="1">
      <alignment horizontal="left" vertical="center" wrapText="1" indent="1"/>
    </xf>
    <xf numFmtId="3" fontId="10" fillId="5" borderId="7" xfId="1" applyNumberFormat="1" applyFont="1" applyFill="1" applyBorder="1" applyAlignment="1">
      <alignment horizontal="right"/>
    </xf>
    <xf numFmtId="3" fontId="22" fillId="3" borderId="7" xfId="1" applyNumberFormat="1" applyFont="1" applyFill="1" applyBorder="1" applyAlignment="1">
      <alignment horizontal="right"/>
    </xf>
    <xf numFmtId="3" fontId="22" fillId="6" borderId="7" xfId="1" applyNumberFormat="1" applyFont="1" applyFill="1" applyBorder="1" applyAlignment="1">
      <alignment horizontal="right"/>
    </xf>
    <xf numFmtId="3" fontId="10" fillId="3" borderId="8" xfId="1" applyNumberFormat="1" applyFont="1" applyFill="1" applyBorder="1" applyAlignment="1">
      <alignment horizontal="right"/>
    </xf>
    <xf numFmtId="0" fontId="1" fillId="0" borderId="0" xfId="1" applyFont="1" applyBorder="1"/>
    <xf numFmtId="0" fontId="23" fillId="0" borderId="0" xfId="1" applyFont="1" applyBorder="1"/>
    <xf numFmtId="3" fontId="10" fillId="0" borderId="0" xfId="1" applyNumberFormat="1" applyFont="1" applyBorder="1" applyAlignment="1">
      <alignment horizontal="right"/>
    </xf>
    <xf numFmtId="164" fontId="6" fillId="7" borderId="13" xfId="1" applyNumberFormat="1" applyFont="1" applyFill="1" applyBorder="1" applyAlignment="1" applyProtection="1">
      <alignment horizontal="left" vertical="center" wrapText="1"/>
    </xf>
    <xf numFmtId="164" fontId="6" fillId="7" borderId="14" xfId="1" applyNumberFormat="1" applyFont="1" applyFill="1" applyBorder="1" applyAlignment="1" applyProtection="1">
      <alignment horizontal="left" vertical="center" wrapText="1"/>
    </xf>
    <xf numFmtId="3" fontId="17" fillId="3" borderId="14" xfId="1" applyNumberFormat="1" applyFont="1" applyFill="1" applyBorder="1" applyAlignment="1">
      <alignment horizontal="right"/>
    </xf>
    <xf numFmtId="0" fontId="9" fillId="3" borderId="13" xfId="1" applyFont="1" applyFill="1" applyBorder="1" applyAlignment="1">
      <alignment horizontal="left" vertical="center" wrapText="1" indent="1"/>
    </xf>
    <xf numFmtId="0" fontId="9" fillId="3" borderId="14" xfId="1" applyFont="1" applyFill="1" applyBorder="1" applyAlignment="1">
      <alignment horizontal="left" vertical="center" wrapText="1" indent="1"/>
    </xf>
    <xf numFmtId="3" fontId="24" fillId="3" borderId="14" xfId="1" applyNumberFormat="1" applyFont="1" applyFill="1" applyBorder="1" applyAlignment="1">
      <alignment horizontal="right"/>
    </xf>
    <xf numFmtId="0" fontId="10" fillId="8" borderId="0" xfId="1" applyFont="1" applyFill="1" applyBorder="1"/>
    <xf numFmtId="0" fontId="23" fillId="8" borderId="0" xfId="1" applyFont="1" applyFill="1" applyBorder="1"/>
    <xf numFmtId="3" fontId="24" fillId="8" borderId="0" xfId="1" applyNumberFormat="1" applyFont="1" applyFill="1" applyBorder="1" applyAlignment="1">
      <alignment horizontal="right"/>
    </xf>
    <xf numFmtId="3" fontId="24" fillId="0" borderId="0" xfId="1" applyNumberFormat="1" applyFont="1" applyFill="1" applyBorder="1" applyAlignment="1">
      <alignment horizontal="right"/>
    </xf>
    <xf numFmtId="0" fontId="5" fillId="0" borderId="0" xfId="1" applyFont="1"/>
    <xf numFmtId="3" fontId="1" fillId="0" borderId="0" xfId="1" applyNumberFormat="1" applyFont="1" applyAlignment="1">
      <alignment horizontal="right"/>
    </xf>
    <xf numFmtId="0" fontId="1" fillId="0" borderId="14" xfId="1" applyFont="1" applyFill="1" applyBorder="1" applyAlignment="1">
      <alignment horizontal="right"/>
    </xf>
    <xf numFmtId="0" fontId="1" fillId="0" borderId="14" xfId="1" applyFont="1" applyBorder="1" applyAlignment="1">
      <alignment horizontal="right"/>
    </xf>
    <xf numFmtId="0" fontId="1" fillId="0" borderId="15" xfId="1" applyFont="1" applyFill="1" applyBorder="1"/>
    <xf numFmtId="0" fontId="1" fillId="0" borderId="16" xfId="1" applyFont="1" applyFill="1" applyBorder="1"/>
    <xf numFmtId="0" fontId="1" fillId="0" borderId="16" xfId="1" applyFont="1" applyBorder="1"/>
    <xf numFmtId="0" fontId="17" fillId="0" borderId="2" xfId="1" applyFont="1" applyBorder="1"/>
    <xf numFmtId="0" fontId="1" fillId="0" borderId="3" xfId="1" applyFont="1" applyBorder="1"/>
    <xf numFmtId="0" fontId="1" fillId="2" borderId="3" xfId="1" applyFont="1" applyFill="1" applyBorder="1" applyAlignment="1">
      <alignment horizontal="center"/>
    </xf>
    <xf numFmtId="0" fontId="1" fillId="6" borderId="3" xfId="1" applyFont="1" applyFill="1" applyBorder="1" applyAlignment="1">
      <alignment horizontal="center"/>
    </xf>
    <xf numFmtId="0" fontId="1" fillId="2" borderId="5" xfId="1" applyFont="1" applyFill="1" applyBorder="1" applyAlignment="1">
      <alignment horizontal="center"/>
    </xf>
    <xf numFmtId="0" fontId="10" fillId="0" borderId="6" xfId="1" applyFont="1" applyFill="1" applyBorder="1"/>
    <xf numFmtId="0" fontId="10" fillId="0" borderId="7" xfId="1" applyFont="1" applyFill="1" applyBorder="1"/>
    <xf numFmtId="3" fontId="10" fillId="6" borderId="7" xfId="1" applyNumberFormat="1" applyFont="1" applyFill="1" applyBorder="1" applyAlignment="1">
      <alignment horizontal="right"/>
    </xf>
    <xf numFmtId="3" fontId="10" fillId="0" borderId="8" xfId="1" applyNumberFormat="1" applyFont="1" applyFill="1" applyBorder="1" applyAlignment="1">
      <alignment horizontal="right"/>
    </xf>
    <xf numFmtId="0" fontId="10" fillId="0" borderId="0" xfId="1" applyFont="1" applyFill="1" applyBorder="1"/>
    <xf numFmtId="0" fontId="10" fillId="0" borderId="0" xfId="1" applyFont="1" applyFill="1"/>
    <xf numFmtId="3" fontId="10" fillId="0" borderId="17" xfId="1" applyNumberFormat="1" applyFont="1" applyFill="1" applyBorder="1" applyAlignment="1">
      <alignment horizontal="right"/>
    </xf>
    <xf numFmtId="0" fontId="10" fillId="0" borderId="10" xfId="1" applyFont="1" applyFill="1" applyBorder="1"/>
    <xf numFmtId="0" fontId="10" fillId="0" borderId="11" xfId="1" applyFont="1" applyFill="1" applyBorder="1"/>
    <xf numFmtId="3" fontId="10" fillId="0" borderId="11" xfId="1" applyNumberFormat="1" applyFont="1" applyFill="1" applyBorder="1" applyAlignment="1">
      <alignment horizontal="right"/>
    </xf>
    <xf numFmtId="3" fontId="10" fillId="6" borderId="11" xfId="1" applyNumberFormat="1" applyFont="1" applyFill="1" applyBorder="1" applyAlignment="1">
      <alignment horizontal="right"/>
    </xf>
    <xf numFmtId="3" fontId="10" fillId="0" borderId="12" xfId="1" applyNumberFormat="1" applyFont="1" applyFill="1" applyBorder="1" applyAlignment="1">
      <alignment horizontal="right"/>
    </xf>
    <xf numFmtId="0" fontId="10" fillId="0" borderId="0" xfId="1" applyFont="1" applyFill="1" applyBorder="1" applyAlignment="1">
      <alignment horizontal="left" vertical="center"/>
    </xf>
    <xf numFmtId="3" fontId="10" fillId="0" borderId="0" xfId="1" applyNumberFormat="1" applyFont="1" applyFill="1" applyBorder="1" applyAlignment="1">
      <alignment horizontal="left" vertical="center"/>
    </xf>
    <xf numFmtId="0" fontId="10" fillId="0" borderId="0" xfId="1" applyFont="1" applyFill="1" applyAlignment="1">
      <alignment horizontal="left" vertical="center"/>
    </xf>
    <xf numFmtId="0" fontId="24" fillId="0" borderId="13" xfId="1" applyFont="1" applyFill="1" applyBorder="1"/>
    <xf numFmtId="0" fontId="23" fillId="0" borderId="14" xfId="1" applyFont="1" applyFill="1" applyBorder="1"/>
    <xf numFmtId="0" fontId="1" fillId="6" borderId="14" xfId="1" applyFont="1" applyFill="1" applyBorder="1" applyAlignment="1">
      <alignment horizontal="right"/>
    </xf>
    <xf numFmtId="0" fontId="1" fillId="0" borderId="18" xfId="1" applyFont="1" applyBorder="1" applyAlignment="1">
      <alignment horizontal="right"/>
    </xf>
    <xf numFmtId="0" fontId="25" fillId="3" borderId="13" xfId="1" applyFont="1" applyFill="1" applyBorder="1"/>
    <xf numFmtId="0" fontId="23" fillId="3" borderId="14" xfId="1" applyFont="1" applyFill="1" applyBorder="1"/>
    <xf numFmtId="3" fontId="25" fillId="3" borderId="14" xfId="1" applyNumberFormat="1" applyFont="1" applyFill="1" applyBorder="1" applyAlignment="1">
      <alignment horizontal="right"/>
    </xf>
    <xf numFmtId="3" fontId="25" fillId="6" borderId="14" xfId="1" applyNumberFormat="1" applyFont="1" applyFill="1" applyBorder="1" applyAlignment="1">
      <alignment horizontal="right"/>
    </xf>
    <xf numFmtId="0" fontId="1" fillId="3" borderId="0" xfId="1" applyFont="1" applyFill="1" applyBorder="1"/>
    <xf numFmtId="3" fontId="1" fillId="0" borderId="0" xfId="1" applyNumberFormat="1" applyFont="1"/>
    <xf numFmtId="0" fontId="25" fillId="0" borderId="0" xfId="1" applyFont="1" applyFill="1" applyBorder="1"/>
    <xf numFmtId="0" fontId="1" fillId="2" borderId="2" xfId="1" applyFont="1" applyFill="1" applyBorder="1" applyAlignment="1">
      <alignment wrapText="1"/>
    </xf>
    <xf numFmtId="0" fontId="1" fillId="2" borderId="3" xfId="1" applyFont="1" applyFill="1" applyBorder="1" applyAlignment="1">
      <alignment wrapText="1"/>
    </xf>
    <xf numFmtId="14" fontId="6" fillId="2" borderId="3" xfId="3" applyNumberFormat="1" applyFont="1" applyFill="1" applyBorder="1" applyAlignment="1">
      <alignment horizontal="center" vertical="center" wrapText="1"/>
    </xf>
    <xf numFmtId="14" fontId="6" fillId="2" borderId="3" xfId="1" applyNumberFormat="1" applyFont="1" applyFill="1" applyBorder="1" applyAlignment="1">
      <alignment horizontal="center" vertical="center" wrapText="1"/>
    </xf>
    <xf numFmtId="0" fontId="6" fillId="6" borderId="3" xfId="1" applyFont="1" applyFill="1" applyBorder="1" applyAlignment="1" applyProtection="1">
      <alignment horizontal="center" vertical="top" wrapText="1"/>
    </xf>
    <xf numFmtId="165" fontId="6" fillId="2" borderId="4" xfId="1" applyNumberFormat="1" applyFont="1" applyFill="1" applyBorder="1" applyAlignment="1">
      <alignment horizontal="center" vertical="center" wrapText="1"/>
    </xf>
    <xf numFmtId="165" fontId="6" fillId="6" borderId="2" xfId="1" applyNumberFormat="1" applyFont="1" applyFill="1" applyBorder="1" applyAlignment="1">
      <alignment horizontal="center" vertical="center" wrapText="1"/>
    </xf>
    <xf numFmtId="0" fontId="1" fillId="3" borderId="6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left" vertical="center" wrapText="1" indent="1"/>
    </xf>
    <xf numFmtId="3" fontId="22" fillId="3" borderId="7" xfId="3" applyNumberFormat="1" applyFont="1" applyFill="1" applyBorder="1" applyAlignment="1">
      <alignment horizontal="right" vertical="center" wrapText="1" indent="1"/>
    </xf>
    <xf numFmtId="3" fontId="10" fillId="3" borderId="7" xfId="1" applyNumberFormat="1" applyFont="1" applyFill="1" applyBorder="1" applyAlignment="1">
      <alignment horizontal="right" vertical="center" wrapText="1" indent="1"/>
    </xf>
    <xf numFmtId="3" fontId="10" fillId="6" borderId="7" xfId="1" applyNumberFormat="1" applyFont="1" applyFill="1" applyBorder="1" applyAlignment="1">
      <alignment horizontal="right" vertical="center" wrapText="1" indent="1"/>
    </xf>
    <xf numFmtId="3" fontId="10" fillId="3" borderId="17" xfId="1" applyNumberFormat="1" applyFont="1" applyFill="1" applyBorder="1" applyAlignment="1">
      <alignment horizontal="right" vertical="center" wrapText="1" indent="1"/>
    </xf>
    <xf numFmtId="3" fontId="10" fillId="6" borderId="6" xfId="1" applyNumberFormat="1" applyFont="1" applyFill="1" applyBorder="1" applyAlignment="1">
      <alignment horizontal="right" vertical="center" wrapText="1" indent="1"/>
    </xf>
    <xf numFmtId="0" fontId="26" fillId="0" borderId="6" xfId="1" applyFont="1" applyFill="1" applyBorder="1" applyAlignment="1">
      <alignment horizontal="center" vertical="center"/>
    </xf>
    <xf numFmtId="0" fontId="26" fillId="0" borderId="7" xfId="1" applyFont="1" applyFill="1" applyBorder="1" applyAlignment="1">
      <alignment horizontal="left" vertical="center" wrapText="1" indent="1"/>
    </xf>
    <xf numFmtId="3" fontId="27" fillId="0" borderId="7" xfId="3" applyNumberFormat="1" applyFont="1" applyBorder="1" applyAlignment="1" applyProtection="1">
      <alignment horizontal="right" vertical="top" indent="1"/>
      <protection locked="0"/>
    </xf>
    <xf numFmtId="3" fontId="26" fillId="0" borderId="7" xfId="1" applyNumberFormat="1" applyFont="1" applyBorder="1" applyAlignment="1" applyProtection="1">
      <alignment horizontal="right" vertical="top" indent="1"/>
      <protection locked="0"/>
    </xf>
    <xf numFmtId="3" fontId="26" fillId="6" borderId="7" xfId="1" applyNumberFormat="1" applyFont="1" applyFill="1" applyBorder="1" applyAlignment="1" applyProtection="1">
      <alignment horizontal="right" vertical="top" indent="1"/>
      <protection locked="0"/>
    </xf>
    <xf numFmtId="3" fontId="26" fillId="0" borderId="17" xfId="1" applyNumberFormat="1" applyFont="1" applyBorder="1" applyAlignment="1" applyProtection="1">
      <alignment horizontal="right" vertical="top" indent="1"/>
      <protection locked="0"/>
    </xf>
    <xf numFmtId="3" fontId="26" fillId="6" borderId="6" xfId="1" applyNumberFormat="1" applyFont="1" applyFill="1" applyBorder="1" applyAlignment="1" applyProtection="1">
      <alignment horizontal="right" vertical="top" indent="1"/>
      <protection locked="0"/>
    </xf>
    <xf numFmtId="0" fontId="26" fillId="0" borderId="7" xfId="1" applyFont="1" applyFill="1" applyBorder="1" applyAlignment="1">
      <alignment horizontal="left" vertical="center" wrapText="1"/>
    </xf>
    <xf numFmtId="0" fontId="1" fillId="3" borderId="7" xfId="1" applyFont="1" applyFill="1" applyBorder="1" applyAlignment="1">
      <alignment horizontal="left" vertical="center" wrapText="1" indent="1"/>
    </xf>
    <xf numFmtId="3" fontId="28" fillId="3" borderId="7" xfId="3" applyNumberFormat="1" applyFont="1" applyFill="1" applyBorder="1" applyAlignment="1" applyProtection="1">
      <alignment horizontal="right" vertical="top" indent="1"/>
      <protection locked="0"/>
    </xf>
    <xf numFmtId="3" fontId="1" fillId="3" borderId="7" xfId="1" applyNumberFormat="1" applyFont="1" applyFill="1" applyBorder="1" applyAlignment="1" applyProtection="1">
      <alignment horizontal="right" vertical="top" indent="1"/>
      <protection locked="0"/>
    </xf>
    <xf numFmtId="3" fontId="1" fillId="6" borderId="7" xfId="1" applyNumberFormat="1" applyFont="1" applyFill="1" applyBorder="1" applyAlignment="1" applyProtection="1">
      <alignment horizontal="right" vertical="top" indent="1"/>
      <protection locked="0"/>
    </xf>
    <xf numFmtId="3" fontId="1" fillId="3" borderId="17" xfId="1" applyNumberFormat="1" applyFont="1" applyFill="1" applyBorder="1" applyAlignment="1" applyProtection="1">
      <alignment horizontal="right" vertical="top" indent="1"/>
      <protection locked="0"/>
    </xf>
    <xf numFmtId="3" fontId="1" fillId="6" borderId="6" xfId="1" applyNumberFormat="1" applyFont="1" applyFill="1" applyBorder="1" applyAlignment="1" applyProtection="1">
      <alignment horizontal="right" vertical="top" indent="1"/>
      <protection locked="0"/>
    </xf>
    <xf numFmtId="0" fontId="26" fillId="0" borderId="10" xfId="1" applyFont="1" applyFill="1" applyBorder="1" applyAlignment="1">
      <alignment horizontal="center" vertical="center"/>
    </xf>
    <xf numFmtId="0" fontId="26" fillId="0" borderId="11" xfId="1" applyFont="1" applyFill="1" applyBorder="1" applyAlignment="1">
      <alignment horizontal="left" vertical="center" wrapText="1" indent="1"/>
    </xf>
    <xf numFmtId="3" fontId="26" fillId="0" borderId="11" xfId="1" applyNumberFormat="1" applyFont="1" applyBorder="1" applyAlignment="1" applyProtection="1">
      <alignment horizontal="right" vertical="top" indent="1"/>
      <protection locked="0"/>
    </xf>
    <xf numFmtId="3" fontId="26" fillId="6" borderId="11" xfId="1" applyNumberFormat="1" applyFont="1" applyFill="1" applyBorder="1" applyAlignment="1" applyProtection="1">
      <alignment horizontal="right" vertical="top" indent="1"/>
      <protection locked="0"/>
    </xf>
    <xf numFmtId="3" fontId="26" fillId="0" borderId="19" xfId="1" applyNumberFormat="1" applyFont="1" applyBorder="1" applyAlignment="1" applyProtection="1">
      <alignment horizontal="right" vertical="top" indent="1"/>
      <protection locked="0"/>
    </xf>
    <xf numFmtId="3" fontId="26" fillId="6" borderId="10" xfId="1" applyNumberFormat="1" applyFont="1" applyFill="1" applyBorder="1" applyAlignment="1" applyProtection="1">
      <alignment horizontal="right" vertical="top" indent="1"/>
      <protection locked="0"/>
    </xf>
    <xf numFmtId="0" fontId="1" fillId="4" borderId="0" xfId="1" applyFont="1" applyFill="1"/>
    <xf numFmtId="0" fontId="26" fillId="0" borderId="0" xfId="1" applyFont="1" applyFill="1" applyBorder="1" applyAlignment="1">
      <alignment horizontal="left" vertical="center" wrapText="1" indent="1"/>
    </xf>
    <xf numFmtId="3" fontId="26" fillId="0" borderId="0" xfId="1" applyNumberFormat="1" applyFont="1" applyBorder="1" applyAlignment="1" applyProtection="1">
      <alignment horizontal="right" vertical="top" indent="1"/>
      <protection locked="0"/>
    </xf>
    <xf numFmtId="0" fontId="29" fillId="2" borderId="0" xfId="1" applyFont="1" applyFill="1" applyBorder="1" applyAlignment="1">
      <alignment horizontal="left" vertical="center" indent="2"/>
    </xf>
    <xf numFmtId="0" fontId="29" fillId="2" borderId="0" xfId="1" applyFont="1" applyFill="1" applyBorder="1" applyAlignment="1">
      <alignment horizontal="left" vertical="center" wrapText="1" indent="2"/>
    </xf>
    <xf numFmtId="0" fontId="29" fillId="2" borderId="0" xfId="1" applyFont="1" applyFill="1" applyBorder="1" applyAlignment="1">
      <alignment horizontal="left" vertical="center" wrapText="1" indent="1"/>
    </xf>
    <xf numFmtId="3" fontId="1" fillId="2" borderId="0" xfId="1" applyNumberFormat="1" applyFont="1" applyFill="1" applyBorder="1" applyAlignment="1">
      <alignment horizontal="right" vertical="top" indent="1"/>
    </xf>
    <xf numFmtId="0" fontId="29" fillId="2" borderId="0" xfId="1" applyFont="1" applyFill="1" applyBorder="1" applyAlignment="1">
      <alignment horizontal="center" vertical="center"/>
    </xf>
    <xf numFmtId="0" fontId="29" fillId="2" borderId="0" xfId="1" applyFont="1" applyFill="1" applyBorder="1" applyAlignment="1">
      <alignment horizontal="center" vertical="center" wrapText="1"/>
    </xf>
    <xf numFmtId="3" fontId="30" fillId="2" borderId="0" xfId="1" applyNumberFormat="1" applyFont="1" applyFill="1" applyBorder="1" applyAlignment="1">
      <alignment horizontal="center" vertical="top"/>
    </xf>
    <xf numFmtId="14" fontId="31" fillId="0" borderId="0" xfId="1" applyNumberFormat="1" applyFont="1" applyFill="1" applyBorder="1" applyAlignment="1" applyProtection="1">
      <alignment horizontal="center" vertical="center"/>
      <protection locked="0"/>
    </xf>
    <xf numFmtId="14" fontId="31" fillId="2" borderId="0" xfId="1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1" applyFont="1" applyFill="1" applyBorder="1" applyAlignment="1">
      <alignment horizontal="center" vertical="center" wrapText="1"/>
    </xf>
    <xf numFmtId="14" fontId="6" fillId="2" borderId="0" xfId="1" applyNumberFormat="1" applyFont="1" applyFill="1" applyBorder="1" applyAlignment="1" applyProtection="1">
      <alignment vertical="top"/>
      <protection locked="0"/>
    </xf>
    <xf numFmtId="0" fontId="31" fillId="2" borderId="0" xfId="1" applyFont="1" applyFill="1" applyBorder="1" applyAlignment="1">
      <alignment horizontal="center" vertical="center"/>
    </xf>
    <xf numFmtId="0" fontId="31" fillId="2" borderId="0" xfId="1" applyFont="1" applyFill="1" applyBorder="1" applyAlignment="1">
      <alignment horizontal="center" vertical="center" wrapText="1"/>
    </xf>
    <xf numFmtId="3" fontId="6" fillId="2" borderId="0" xfId="1" applyNumberFormat="1" applyFont="1" applyFill="1" applyBorder="1" applyAlignment="1">
      <alignment vertical="top"/>
    </xf>
    <xf numFmtId="3" fontId="6" fillId="2" borderId="0" xfId="1" applyNumberFormat="1" applyFont="1" applyFill="1" applyBorder="1" applyAlignment="1">
      <alignment horizontal="center" vertical="top"/>
    </xf>
    <xf numFmtId="0" fontId="31" fillId="0" borderId="0" xfId="1" applyFont="1" applyFill="1" applyBorder="1" applyAlignment="1" applyProtection="1">
      <alignment horizontal="center" vertical="center"/>
      <protection locked="0"/>
    </xf>
    <xf numFmtId="0" fontId="31" fillId="2" borderId="0" xfId="1" applyFont="1" applyFill="1" applyBorder="1" applyAlignment="1" applyProtection="1">
      <alignment horizontal="center" vertical="center" wrapText="1"/>
      <protection locked="0"/>
    </xf>
    <xf numFmtId="0" fontId="31" fillId="0" borderId="0" xfId="1" applyFont="1" applyFill="1" applyBorder="1" applyAlignment="1">
      <alignment horizontal="left" vertical="center" wrapText="1" indent="1"/>
    </xf>
    <xf numFmtId="3" fontId="1" fillId="2" borderId="0" xfId="1" applyNumberFormat="1" applyFont="1" applyFill="1" applyBorder="1" applyAlignment="1" applyProtection="1">
      <alignment vertical="top"/>
      <protection locked="0"/>
    </xf>
    <xf numFmtId="0" fontId="31" fillId="2" borderId="0" xfId="1" applyFont="1" applyFill="1" applyBorder="1" applyAlignment="1">
      <alignment horizontal="left" vertical="center" indent="2"/>
    </xf>
    <xf numFmtId="0" fontId="31" fillId="2" borderId="0" xfId="1" applyFont="1" applyFill="1" applyBorder="1" applyAlignment="1">
      <alignment horizontal="left" vertical="center" wrapText="1" indent="2"/>
    </xf>
    <xf numFmtId="0" fontId="31" fillId="2" borderId="0" xfId="1" applyFont="1" applyFill="1" applyBorder="1" applyAlignment="1">
      <alignment horizontal="left" vertical="center" wrapText="1" indent="1"/>
    </xf>
    <xf numFmtId="3" fontId="1" fillId="2" borderId="0" xfId="1" applyNumberFormat="1" applyFont="1" applyFill="1" applyBorder="1" applyAlignment="1">
      <alignment horizontal="center" vertical="top"/>
    </xf>
    <xf numFmtId="0" fontId="26" fillId="0" borderId="0" xfId="1" applyFont="1" applyFill="1" applyBorder="1" applyAlignment="1">
      <alignment horizontal="center" vertical="center"/>
    </xf>
    <xf numFmtId="0" fontId="26" fillId="0" borderId="0" xfId="1" applyFont="1" applyFill="1" applyBorder="1" applyAlignment="1">
      <alignment horizontal="right" vertical="center" wrapText="1" indent="1"/>
    </xf>
    <xf numFmtId="0" fontId="6" fillId="0" borderId="0" xfId="1" applyFont="1" applyAlignment="1">
      <alignment horizontal="left"/>
    </xf>
    <xf numFmtId="0" fontId="32" fillId="0" borderId="0" xfId="1" applyFont="1"/>
    <xf numFmtId="0" fontId="33" fillId="0" borderId="0" xfId="1" applyFont="1"/>
    <xf numFmtId="0" fontId="6" fillId="2" borderId="4" xfId="3" applyFont="1" applyFill="1" applyBorder="1" applyAlignment="1" applyProtection="1">
      <alignment horizontal="center" vertical="center" wrapText="1"/>
    </xf>
    <xf numFmtId="0" fontId="26" fillId="0" borderId="20" xfId="1" applyFont="1" applyFill="1" applyBorder="1" applyAlignment="1">
      <alignment horizontal="center" vertical="center"/>
    </xf>
    <xf numFmtId="0" fontId="8" fillId="0" borderId="21" xfId="1" applyFont="1" applyFill="1" applyBorder="1" applyAlignment="1" applyProtection="1">
      <alignment horizontal="left" vertical="center" wrapText="1"/>
      <protection locked="0"/>
    </xf>
    <xf numFmtId="3" fontId="34" fillId="0" borderId="21" xfId="1" applyNumberFormat="1" applyFont="1" applyBorder="1" applyAlignment="1" applyProtection="1">
      <alignment horizontal="right" vertical="top" indent="1"/>
      <protection locked="0"/>
    </xf>
    <xf numFmtId="0" fontId="26" fillId="0" borderId="22" xfId="1" applyFont="1" applyFill="1" applyBorder="1" applyAlignment="1">
      <alignment horizontal="center" vertical="center"/>
    </xf>
    <xf numFmtId="0" fontId="31" fillId="0" borderId="23" xfId="1" applyFont="1" applyFill="1" applyBorder="1" applyAlignment="1" applyProtection="1">
      <alignment horizontal="left" vertical="center" wrapText="1"/>
      <protection locked="0"/>
    </xf>
    <xf numFmtId="3" fontId="35" fillId="0" borderId="23" xfId="1" applyNumberFormat="1" applyFont="1" applyBorder="1" applyAlignment="1" applyProtection="1">
      <alignment horizontal="right" vertical="top" indent="1"/>
      <protection locked="0"/>
    </xf>
    <xf numFmtId="0" fontId="8" fillId="0" borderId="23" xfId="1" applyFont="1" applyFill="1" applyBorder="1" applyAlignment="1" applyProtection="1">
      <alignment horizontal="left" vertical="center" wrapText="1"/>
      <protection locked="0"/>
    </xf>
    <xf numFmtId="3" fontId="34" fillId="0" borderId="23" xfId="1" applyNumberFormat="1" applyFont="1" applyBorder="1" applyAlignment="1" applyProtection="1">
      <alignment horizontal="right" vertical="top" indent="1"/>
      <protection locked="0"/>
    </xf>
    <xf numFmtId="3" fontId="1" fillId="0" borderId="0" xfId="1" applyNumberFormat="1" applyFont="1" applyFill="1" applyBorder="1"/>
    <xf numFmtId="0" fontId="26" fillId="0" borderId="24" xfId="1" applyFont="1" applyFill="1" applyBorder="1" applyAlignment="1">
      <alignment horizontal="center" vertical="center"/>
    </xf>
    <xf numFmtId="0" fontId="31" fillId="0" borderId="25" xfId="1" applyFont="1" applyFill="1" applyBorder="1" applyAlignment="1" applyProtection="1">
      <alignment horizontal="left" vertical="center" wrapText="1"/>
      <protection locked="0"/>
    </xf>
    <xf numFmtId="3" fontId="35" fillId="0" borderId="25" xfId="1" applyNumberFormat="1" applyFont="1" applyBorder="1" applyAlignment="1" applyProtection="1">
      <alignment horizontal="right" vertical="top" indent="1"/>
      <protection locked="0"/>
    </xf>
    <xf numFmtId="3" fontId="35" fillId="0" borderId="25" xfId="1" applyNumberFormat="1" applyFont="1" applyFill="1" applyBorder="1" applyAlignment="1" applyProtection="1">
      <alignment horizontal="right" vertical="top" indent="1"/>
      <protection locked="0"/>
    </xf>
    <xf numFmtId="0" fontId="26" fillId="0" borderId="26" xfId="1" applyFont="1" applyFill="1" applyBorder="1" applyAlignment="1">
      <alignment horizontal="center" vertical="center"/>
    </xf>
    <xf numFmtId="0" fontId="8" fillId="0" borderId="27" xfId="1" applyFont="1" applyFill="1" applyBorder="1" applyAlignment="1" applyProtection="1">
      <alignment horizontal="left" vertical="center" wrapText="1"/>
      <protection locked="0"/>
    </xf>
    <xf numFmtId="3" fontId="34" fillId="0" borderId="27" xfId="1" applyNumberFormat="1" applyFont="1" applyBorder="1" applyAlignment="1" applyProtection="1">
      <alignment horizontal="right" vertical="top" indent="1"/>
      <protection locked="0"/>
    </xf>
    <xf numFmtId="0" fontId="26" fillId="0" borderId="28" xfId="1" applyFont="1" applyFill="1" applyBorder="1" applyAlignment="1">
      <alignment horizontal="center" vertical="center"/>
    </xf>
    <xf numFmtId="0" fontId="36" fillId="0" borderId="28" xfId="1" applyFont="1" applyFill="1" applyBorder="1" applyAlignment="1" applyProtection="1">
      <alignment horizontal="left" vertical="center" wrapText="1"/>
      <protection locked="0"/>
    </xf>
    <xf numFmtId="3" fontId="26" fillId="0" borderId="28" xfId="1" applyNumberFormat="1" applyFont="1" applyBorder="1" applyAlignment="1" applyProtection="1">
      <alignment horizontal="right" vertical="top" indent="1"/>
      <protection locked="0"/>
    </xf>
    <xf numFmtId="0" fontId="10" fillId="0" borderId="29" xfId="1" applyFont="1" applyFill="1" applyBorder="1"/>
    <xf numFmtId="0" fontId="10" fillId="0" borderId="30" xfId="1" applyFont="1" applyFill="1" applyBorder="1"/>
    <xf numFmtId="3" fontId="10" fillId="0" borderId="30" xfId="1" applyNumberFormat="1" applyFont="1" applyFill="1" applyBorder="1" applyAlignment="1">
      <alignment horizontal="right"/>
    </xf>
    <xf numFmtId="3" fontId="10" fillId="6" borderId="30" xfId="1" applyNumberFormat="1" applyFont="1" applyFill="1" applyBorder="1" applyAlignment="1">
      <alignment horizontal="right"/>
    </xf>
    <xf numFmtId="0" fontId="24" fillId="0" borderId="31" xfId="1" applyFont="1" applyFill="1" applyBorder="1"/>
    <xf numFmtId="0" fontId="25" fillId="3" borderId="31" xfId="1" applyFont="1" applyFill="1" applyBorder="1"/>
    <xf numFmtId="0" fontId="24" fillId="3" borderId="13" xfId="1" applyFont="1" applyFill="1" applyBorder="1"/>
    <xf numFmtId="0" fontId="1" fillId="0" borderId="35" xfId="1" applyFont="1" applyFill="1" applyBorder="1"/>
    <xf numFmtId="0" fontId="1" fillId="0" borderId="36" xfId="1" applyFont="1" applyFill="1" applyBorder="1"/>
    <xf numFmtId="0" fontId="1" fillId="0" borderId="35" xfId="1" applyFont="1" applyBorder="1"/>
    <xf numFmtId="0" fontId="1" fillId="0" borderId="36" xfId="1" applyFont="1" applyBorder="1"/>
    <xf numFmtId="0" fontId="38" fillId="0" borderId="0" xfId="1" applyFont="1" applyBorder="1"/>
    <xf numFmtId="0" fontId="1" fillId="0" borderId="37" xfId="1" applyFont="1" applyBorder="1"/>
    <xf numFmtId="0" fontId="1" fillId="0" borderId="1" xfId="1" applyFont="1" applyBorder="1"/>
    <xf numFmtId="0" fontId="1" fillId="0" borderId="38" xfId="1" applyFont="1" applyBorder="1"/>
    <xf numFmtId="164" fontId="2" fillId="0" borderId="0" xfId="1" applyNumberFormat="1" applyFont="1" applyAlignment="1" applyProtection="1">
      <alignment horizontal="center" vertical="top" wrapText="1"/>
    </xf>
    <xf numFmtId="0" fontId="10" fillId="0" borderId="13" xfId="1" applyFont="1" applyBorder="1" applyAlignment="1">
      <alignment horizontal="left" wrapText="1"/>
    </xf>
    <xf numFmtId="0" fontId="10" fillId="0" borderId="14" xfId="1" applyFont="1" applyBorder="1" applyAlignment="1">
      <alignment horizontal="left" wrapText="1"/>
    </xf>
    <xf numFmtId="0" fontId="37" fillId="9" borderId="32" xfId="1" applyFont="1" applyFill="1" applyBorder="1" applyAlignment="1">
      <alignment horizontal="center" vertical="center"/>
    </xf>
    <xf numFmtId="0" fontId="37" fillId="9" borderId="33" xfId="1" applyFont="1" applyFill="1" applyBorder="1" applyAlignment="1">
      <alignment horizontal="center" vertical="center"/>
    </xf>
    <xf numFmtId="0" fontId="37" fillId="9" borderId="34" xfId="1" applyFont="1" applyFill="1" applyBorder="1" applyAlignment="1">
      <alignment horizontal="center" vertical="center"/>
    </xf>
    <xf numFmtId="0" fontId="39" fillId="4" borderId="0" xfId="1" applyFont="1" applyFill="1" applyAlignment="1">
      <alignment horizontal="center"/>
    </xf>
    <xf numFmtId="0" fontId="1" fillId="4" borderId="0" xfId="1" applyFill="1"/>
    <xf numFmtId="0" fontId="39" fillId="4" borderId="0" xfId="1" applyFont="1" applyFill="1" applyAlignment="1">
      <alignment horizontal="center"/>
    </xf>
    <xf numFmtId="0" fontId="40" fillId="4" borderId="0" xfId="1" applyFont="1" applyFill="1" applyAlignment="1">
      <alignment horizontal="center"/>
    </xf>
    <xf numFmtId="0" fontId="41" fillId="4" borderId="39" xfId="1" applyFont="1" applyFill="1" applyBorder="1" applyAlignment="1">
      <alignment horizontal="center" vertical="top" wrapText="1"/>
    </xf>
    <xf numFmtId="0" fontId="41" fillId="10" borderId="40" xfId="1" applyFont="1" applyFill="1" applyBorder="1" applyAlignment="1">
      <alignment horizontal="center" vertical="top" wrapText="1"/>
    </xf>
    <xf numFmtId="0" fontId="41" fillId="10" borderId="41" xfId="1" applyFont="1" applyFill="1" applyBorder="1" applyAlignment="1">
      <alignment horizontal="center" vertical="top" wrapText="1"/>
    </xf>
    <xf numFmtId="0" fontId="41" fillId="10" borderId="42" xfId="1" applyFont="1" applyFill="1" applyBorder="1" applyAlignment="1">
      <alignment horizontal="center" vertical="top" wrapText="1"/>
    </xf>
    <xf numFmtId="0" fontId="41" fillId="10" borderId="43" xfId="1" applyFont="1" applyFill="1" applyBorder="1" applyAlignment="1">
      <alignment horizontal="center" vertical="top" wrapText="1"/>
    </xf>
    <xf numFmtId="0" fontId="41" fillId="10" borderId="44" xfId="1" applyFont="1" applyFill="1" applyBorder="1" applyAlignment="1">
      <alignment horizontal="center" vertical="top" wrapText="1"/>
    </xf>
    <xf numFmtId="0" fontId="41" fillId="10" borderId="45" xfId="1" applyFont="1" applyFill="1" applyBorder="1" applyAlignment="1">
      <alignment horizontal="center" vertical="top" wrapText="1"/>
    </xf>
    <xf numFmtId="0" fontId="41" fillId="10" borderId="46" xfId="1" applyFont="1" applyFill="1" applyBorder="1" applyAlignment="1">
      <alignment horizontal="center" vertical="top" wrapText="1"/>
    </xf>
    <xf numFmtId="0" fontId="41" fillId="4" borderId="47" xfId="1" applyFont="1" applyFill="1" applyBorder="1" applyAlignment="1">
      <alignment vertical="top" wrapText="1"/>
    </xf>
    <xf numFmtId="3" fontId="41" fillId="4" borderId="48" xfId="1" applyNumberFormat="1" applyFont="1" applyFill="1" applyBorder="1" applyAlignment="1">
      <alignment horizontal="center" vertical="top" wrapText="1"/>
    </xf>
    <xf numFmtId="4" fontId="41" fillId="4" borderId="44" xfId="1" applyNumberFormat="1" applyFont="1" applyFill="1" applyBorder="1" applyAlignment="1">
      <alignment horizontal="right" vertical="top" wrapText="1"/>
    </xf>
    <xf numFmtId="3" fontId="41" fillId="4" borderId="49" xfId="1" applyNumberFormat="1" applyFont="1" applyFill="1" applyBorder="1" applyAlignment="1">
      <alignment horizontal="center" vertical="top" wrapText="1"/>
    </xf>
    <xf numFmtId="4" fontId="41" fillId="4" borderId="45" xfId="1" applyNumberFormat="1" applyFont="1" applyFill="1" applyBorder="1" applyAlignment="1">
      <alignment horizontal="right" vertical="top" wrapText="1"/>
    </xf>
    <xf numFmtId="4" fontId="41" fillId="4" borderId="46" xfId="1" applyNumberFormat="1" applyFont="1" applyFill="1" applyBorder="1" applyAlignment="1">
      <alignment horizontal="right" vertical="top" wrapText="1"/>
    </xf>
    <xf numFmtId="0" fontId="41" fillId="4" borderId="50" xfId="1" applyFont="1" applyFill="1" applyBorder="1" applyAlignment="1">
      <alignment horizontal="center" vertical="top" wrapText="1"/>
    </xf>
    <xf numFmtId="3" fontId="41" fillId="4" borderId="36" xfId="1" applyNumberFormat="1" applyFont="1" applyFill="1" applyBorder="1" applyAlignment="1">
      <alignment horizontal="center" vertical="top" wrapText="1"/>
    </xf>
    <xf numFmtId="4" fontId="41" fillId="4" borderId="39" xfId="1" applyNumberFormat="1" applyFont="1" applyFill="1" applyBorder="1" applyAlignment="1">
      <alignment horizontal="right" vertical="top" wrapText="1"/>
    </xf>
    <xf numFmtId="3" fontId="41" fillId="4" borderId="51" xfId="1" applyNumberFormat="1" applyFont="1" applyFill="1" applyBorder="1" applyAlignment="1">
      <alignment horizontal="center" vertical="top" wrapText="1"/>
    </xf>
    <xf numFmtId="4" fontId="41" fillId="4" borderId="52" xfId="1" applyNumberFormat="1" applyFont="1" applyFill="1" applyBorder="1" applyAlignment="1">
      <alignment horizontal="right" vertical="top" wrapText="1"/>
    </xf>
    <xf numFmtId="4" fontId="41" fillId="4" borderId="53" xfId="1" applyNumberFormat="1" applyFont="1" applyFill="1" applyBorder="1" applyAlignment="1">
      <alignment horizontal="right" vertical="top" wrapText="1"/>
    </xf>
    <xf numFmtId="0" fontId="41" fillId="4" borderId="50" xfId="1" applyFont="1" applyFill="1" applyBorder="1" applyAlignment="1">
      <alignment vertical="top" wrapText="1"/>
    </xf>
    <xf numFmtId="0" fontId="32" fillId="4" borderId="50" xfId="1" applyFont="1" applyFill="1" applyBorder="1" applyAlignment="1">
      <alignment vertical="top" wrapText="1"/>
    </xf>
    <xf numFmtId="3" fontId="32" fillId="4" borderId="36" xfId="1" applyNumberFormat="1" applyFont="1" applyFill="1" applyBorder="1" applyAlignment="1">
      <alignment horizontal="center" vertical="top" wrapText="1"/>
    </xf>
    <xf numFmtId="4" fontId="32" fillId="4" borderId="39" xfId="1" applyNumberFormat="1" applyFont="1" applyFill="1" applyBorder="1" applyAlignment="1">
      <alignment horizontal="right" vertical="top" wrapText="1"/>
    </xf>
    <xf numFmtId="3" fontId="32" fillId="4" borderId="51" xfId="1" applyNumberFormat="1" applyFont="1" applyFill="1" applyBorder="1" applyAlignment="1">
      <alignment horizontal="center" vertical="top" wrapText="1"/>
    </xf>
    <xf numFmtId="4" fontId="32" fillId="4" borderId="52" xfId="1" applyNumberFormat="1" applyFont="1" applyFill="1" applyBorder="1" applyAlignment="1">
      <alignment horizontal="right" vertical="top" wrapText="1"/>
    </xf>
    <xf numFmtId="4" fontId="32" fillId="4" borderId="53" xfId="1" applyNumberFormat="1" applyFont="1" applyFill="1" applyBorder="1" applyAlignment="1">
      <alignment horizontal="right" vertical="top" wrapText="1"/>
    </xf>
    <xf numFmtId="3" fontId="41" fillId="4" borderId="54" xfId="1" applyNumberFormat="1" applyFont="1" applyFill="1" applyBorder="1" applyAlignment="1">
      <alignment horizontal="center" vertical="top" wrapText="1"/>
    </xf>
    <xf numFmtId="4" fontId="41" fillId="4" borderId="55" xfId="1" applyNumberFormat="1" applyFont="1" applyFill="1" applyBorder="1" applyAlignment="1">
      <alignment horizontal="right" vertical="top" wrapText="1"/>
    </xf>
    <xf numFmtId="0" fontId="41" fillId="4" borderId="56" xfId="1" applyFont="1" applyFill="1" applyBorder="1" applyAlignment="1">
      <alignment horizontal="left" vertical="top" wrapText="1" indent="1"/>
    </xf>
    <xf numFmtId="3" fontId="41" fillId="4" borderId="57" xfId="1" applyNumberFormat="1" applyFont="1" applyFill="1" applyBorder="1" applyAlignment="1">
      <alignment horizontal="center" vertical="top" wrapText="1"/>
    </xf>
    <xf numFmtId="4" fontId="41" fillId="4" borderId="58" xfId="1" applyNumberFormat="1" applyFont="1" applyFill="1" applyBorder="1" applyAlignment="1">
      <alignment horizontal="right" vertical="top" wrapText="1"/>
    </xf>
    <xf numFmtId="3" fontId="41" fillId="4" borderId="59" xfId="1" applyNumberFormat="1" applyFont="1" applyFill="1" applyBorder="1" applyAlignment="1">
      <alignment horizontal="center" vertical="top" wrapText="1"/>
    </xf>
    <xf numFmtId="4" fontId="41" fillId="4" borderId="60" xfId="1" applyNumberFormat="1" applyFont="1" applyFill="1" applyBorder="1" applyAlignment="1">
      <alignment horizontal="right" vertical="top" wrapText="1"/>
    </xf>
    <xf numFmtId="4" fontId="41" fillId="4" borderId="61" xfId="1" applyNumberFormat="1" applyFont="1" applyFill="1" applyBorder="1" applyAlignment="1">
      <alignment horizontal="right" vertical="top" wrapText="1"/>
    </xf>
    <xf numFmtId="0" fontId="39" fillId="4" borderId="0" xfId="1" applyFont="1" applyFill="1"/>
    <xf numFmtId="0" fontId="45" fillId="4" borderId="0" xfId="1" applyFont="1" applyFill="1"/>
    <xf numFmtId="0" fontId="35" fillId="4" borderId="0" xfId="1" applyFont="1" applyFill="1" applyAlignment="1">
      <alignment horizontal="justify" vertical="center" wrapText="1"/>
    </xf>
    <xf numFmtId="0" fontId="35" fillId="4" borderId="0" xfId="1" applyFont="1" applyFill="1" applyAlignment="1">
      <alignment horizontal="center"/>
    </xf>
    <xf numFmtId="0" fontId="48" fillId="4" borderId="0" xfId="1" applyFont="1" applyFill="1"/>
    <xf numFmtId="0" fontId="41" fillId="4" borderId="0" xfId="1" applyFont="1" applyFill="1" applyAlignment="1">
      <alignment horizontal="center"/>
    </xf>
    <xf numFmtId="0" fontId="49" fillId="4" borderId="0" xfId="1" applyFont="1" applyFill="1"/>
    <xf numFmtId="0" fontId="35" fillId="4" borderId="0" xfId="1" applyFont="1" applyFill="1"/>
    <xf numFmtId="0" fontId="40" fillId="4" borderId="0" xfId="4" applyFont="1" applyFill="1" applyAlignment="1">
      <alignment horizontal="center"/>
    </xf>
    <xf numFmtId="0" fontId="58" fillId="4" borderId="0" xfId="4" applyFill="1"/>
    <xf numFmtId="0" fontId="39" fillId="4" borderId="0" xfId="4" applyFont="1" applyFill="1" applyAlignment="1">
      <alignment horizontal="center"/>
    </xf>
    <xf numFmtId="0" fontId="39" fillId="4" borderId="0" xfId="4" applyFont="1" applyFill="1" applyAlignment="1">
      <alignment horizontal="center"/>
    </xf>
    <xf numFmtId="0" fontId="50" fillId="4" borderId="0" xfId="4" applyFont="1" applyFill="1" applyAlignment="1">
      <alignment horizontal="center"/>
    </xf>
    <xf numFmtId="0" fontId="33" fillId="4" borderId="0" xfId="4" applyFont="1" applyFill="1" applyBorder="1" applyAlignment="1">
      <alignment horizontal="center" vertical="top" wrapText="1"/>
    </xf>
    <xf numFmtId="0" fontId="33" fillId="10" borderId="74" xfId="4" applyFont="1" applyFill="1" applyBorder="1" applyAlignment="1">
      <alignment horizontal="center" vertical="top" wrapText="1"/>
    </xf>
    <xf numFmtId="0" fontId="33" fillId="10" borderId="75" xfId="4" applyFont="1" applyFill="1" applyBorder="1" applyAlignment="1">
      <alignment horizontal="center" vertical="top" wrapText="1"/>
    </xf>
    <xf numFmtId="0" fontId="33" fillId="10" borderId="76" xfId="4" applyFont="1" applyFill="1" applyBorder="1" applyAlignment="1">
      <alignment horizontal="center" vertical="top" wrapText="1"/>
    </xf>
    <xf numFmtId="0" fontId="43" fillId="10" borderId="62" xfId="4" applyFont="1" applyFill="1" applyBorder="1" applyAlignment="1">
      <alignment horizontal="center" vertical="center" wrapText="1"/>
    </xf>
    <xf numFmtId="0" fontId="43" fillId="10" borderId="63" xfId="4" applyFont="1" applyFill="1" applyBorder="1" applyAlignment="1">
      <alignment horizontal="center" vertical="center" wrapText="1"/>
    </xf>
    <xf numFmtId="0" fontId="43" fillId="10" borderId="64" xfId="4" applyFont="1" applyFill="1" applyBorder="1" applyAlignment="1">
      <alignment horizontal="center" vertical="center" wrapText="1"/>
    </xf>
    <xf numFmtId="0" fontId="43" fillId="10" borderId="65" xfId="4" applyFont="1" applyFill="1" applyBorder="1" applyAlignment="1">
      <alignment horizontal="center" vertical="center" wrapText="1"/>
    </xf>
    <xf numFmtId="0" fontId="54" fillId="4" borderId="47" xfId="4" applyFont="1" applyFill="1" applyBorder="1" applyAlignment="1">
      <alignment vertical="top" wrapText="1"/>
    </xf>
    <xf numFmtId="3" fontId="54" fillId="4" borderId="66" xfId="4" applyNumberFormat="1" applyFont="1" applyFill="1" applyBorder="1" applyAlignment="1">
      <alignment horizontal="center" vertical="top" wrapText="1"/>
    </xf>
    <xf numFmtId="0" fontId="54" fillId="4" borderId="67" xfId="4" applyFont="1" applyFill="1" applyBorder="1" applyAlignment="1">
      <alignment horizontal="center" vertical="top" wrapText="1"/>
    </xf>
    <xf numFmtId="4" fontId="54" fillId="4" borderId="67" xfId="4" applyNumberFormat="1" applyFont="1" applyFill="1" applyBorder="1" applyAlignment="1">
      <alignment horizontal="right" vertical="top" wrapText="1"/>
    </xf>
    <xf numFmtId="4" fontId="54" fillId="4" borderId="68" xfId="4" applyNumberFormat="1" applyFont="1" applyFill="1" applyBorder="1" applyAlignment="1">
      <alignment horizontal="right" vertical="top" wrapText="1"/>
    </xf>
    <xf numFmtId="0" fontId="54" fillId="4" borderId="50" xfId="4" applyFont="1" applyFill="1" applyBorder="1" applyAlignment="1">
      <alignment vertical="top" wrapText="1"/>
    </xf>
    <xf numFmtId="3" fontId="54" fillId="4" borderId="54" xfId="4" applyNumberFormat="1" applyFont="1" applyFill="1" applyBorder="1" applyAlignment="1">
      <alignment horizontal="center" vertical="top" wrapText="1"/>
    </xf>
    <xf numFmtId="0" fontId="54" fillId="4" borderId="69" xfId="4" applyFont="1" applyFill="1" applyBorder="1" applyAlignment="1">
      <alignment vertical="top" wrapText="1"/>
    </xf>
    <xf numFmtId="4" fontId="54" fillId="4" borderId="69" xfId="4" applyNumberFormat="1" applyFont="1" applyFill="1" applyBorder="1" applyAlignment="1">
      <alignment horizontal="right" vertical="top" wrapText="1"/>
    </xf>
    <xf numFmtId="4" fontId="54" fillId="4" borderId="70" xfId="4" applyNumberFormat="1" applyFont="1" applyFill="1" applyBorder="1" applyAlignment="1">
      <alignment horizontal="right" vertical="top" wrapText="1"/>
    </xf>
    <xf numFmtId="0" fontId="54" fillId="4" borderId="69" xfId="4" applyFont="1" applyFill="1" applyBorder="1" applyAlignment="1">
      <alignment horizontal="center" vertical="top" wrapText="1"/>
    </xf>
    <xf numFmtId="0" fontId="55" fillId="4" borderId="50" xfId="4" applyFont="1" applyFill="1" applyBorder="1" applyAlignment="1">
      <alignment horizontal="center" vertical="top" wrapText="1"/>
    </xf>
    <xf numFmtId="3" fontId="55" fillId="4" borderId="54" xfId="4" applyNumberFormat="1" applyFont="1" applyFill="1" applyBorder="1" applyAlignment="1">
      <alignment horizontal="center" vertical="top" wrapText="1"/>
    </xf>
    <xf numFmtId="14" fontId="55" fillId="4" borderId="69" xfId="4" applyNumberFormat="1" applyFont="1" applyFill="1" applyBorder="1" applyAlignment="1">
      <alignment horizontal="center" vertical="top" wrapText="1"/>
    </xf>
    <xf numFmtId="0" fontId="55" fillId="4" borderId="69" xfId="4" applyFont="1" applyFill="1" applyBorder="1" applyAlignment="1">
      <alignment horizontal="center" vertical="top" wrapText="1"/>
    </xf>
    <xf numFmtId="4" fontId="55" fillId="4" borderId="69" xfId="4" applyNumberFormat="1" applyFont="1" applyFill="1" applyBorder="1" applyAlignment="1">
      <alignment horizontal="right" vertical="top" wrapText="1"/>
    </xf>
    <xf numFmtId="4" fontId="55" fillId="4" borderId="70" xfId="4" applyNumberFormat="1" applyFont="1" applyFill="1" applyBorder="1" applyAlignment="1">
      <alignment horizontal="right" vertical="top" wrapText="1"/>
    </xf>
    <xf numFmtId="0" fontId="43" fillId="4" borderId="62" xfId="4" applyFont="1" applyFill="1" applyBorder="1" applyAlignment="1">
      <alignment vertical="top" wrapText="1"/>
    </xf>
    <xf numFmtId="3" fontId="43" fillId="4" borderId="71" xfId="4" applyNumberFormat="1" applyFont="1" applyFill="1" applyBorder="1" applyAlignment="1">
      <alignment horizontal="center" vertical="top" wrapText="1"/>
    </xf>
    <xf numFmtId="0" fontId="43" fillId="4" borderId="72" xfId="4" applyFont="1" applyFill="1" applyBorder="1" applyAlignment="1">
      <alignment vertical="top" wrapText="1"/>
    </xf>
    <xf numFmtId="4" fontId="43" fillId="4" borderId="72" xfId="4" applyNumberFormat="1" applyFont="1" applyFill="1" applyBorder="1" applyAlignment="1">
      <alignment horizontal="right" vertical="top" wrapText="1"/>
    </xf>
    <xf numFmtId="4" fontId="43" fillId="4" borderId="73" xfId="4" applyNumberFormat="1" applyFont="1" applyFill="1" applyBorder="1" applyAlignment="1">
      <alignment horizontal="right" vertical="top" wrapText="1"/>
    </xf>
    <xf numFmtId="0" fontId="39" fillId="4" borderId="0" xfId="4" applyFont="1" applyFill="1"/>
    <xf numFmtId="0" fontId="45" fillId="4" borderId="0" xfId="4" applyFont="1" applyFill="1"/>
    <xf numFmtId="0" fontId="58" fillId="4" borderId="0" xfId="4" applyFont="1" applyFill="1"/>
    <xf numFmtId="0" fontId="35" fillId="4" borderId="0" xfId="4" applyFont="1" applyFill="1" applyAlignment="1">
      <alignment horizontal="justify" vertical="center" wrapText="1"/>
    </xf>
    <xf numFmtId="0" fontId="56" fillId="4" borderId="0" xfId="4" applyFont="1" applyFill="1"/>
    <xf numFmtId="0" fontId="1" fillId="4" borderId="0" xfId="4" applyFont="1" applyFill="1" applyAlignment="1">
      <alignment horizontal="justify" vertical="center" wrapText="1"/>
    </xf>
    <xf numFmtId="0" fontId="35" fillId="4" borderId="0" xfId="4" applyFont="1" applyFill="1" applyAlignment="1">
      <alignment horizontal="center"/>
    </xf>
    <xf numFmtId="0" fontId="48" fillId="4" borderId="0" xfId="4" applyFont="1" applyFill="1"/>
    <xf numFmtId="0" fontId="41" fillId="4" borderId="0" xfId="4" applyFont="1" applyFill="1" applyAlignment="1">
      <alignment horizontal="center"/>
    </xf>
    <xf numFmtId="0" fontId="49" fillId="4" borderId="0" xfId="4" applyFont="1" applyFill="1"/>
    <xf numFmtId="0" fontId="59" fillId="0" borderId="1" xfId="5" applyFill="1" applyBorder="1" applyAlignment="1" applyProtection="1"/>
  </cellXfs>
  <cellStyles count="6">
    <cellStyle name="Κανονικό" xfId="0" builtinId="0"/>
    <cellStyle name="Κανονικό 11" xfId="4"/>
    <cellStyle name="Κανονικό 11 2" xfId="1"/>
    <cellStyle name="Κανονικό 2 14" xfId="3"/>
    <cellStyle name="Κανονικό 7" xfId="2"/>
    <cellStyle name="Υπερ-σύνδεση" xfId="5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olkoula@iky.g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H187"/>
  <sheetViews>
    <sheetView tabSelected="1" topLeftCell="A103" workbookViewId="0">
      <selection activeCell="G137" sqref="G137"/>
    </sheetView>
  </sheetViews>
  <sheetFormatPr defaultColWidth="24.28515625" defaultRowHeight="12.75"/>
  <cols>
    <col min="1" max="1" width="24.5703125" style="3" customWidth="1"/>
    <col min="2" max="2" width="69.85546875" style="3" customWidth="1"/>
    <col min="3" max="3" width="19" style="3" customWidth="1"/>
    <col min="4" max="4" width="20.5703125" style="3" customWidth="1"/>
    <col min="5" max="5" width="19" style="3" customWidth="1"/>
    <col min="6" max="6" width="19.85546875" style="3" customWidth="1"/>
    <col min="7" max="9" width="21.85546875" style="3" customWidth="1"/>
    <col min="10" max="30" width="24.28515625" style="1"/>
    <col min="31" max="102" width="24.28515625" style="2"/>
    <col min="103" max="16384" width="24.28515625" style="3"/>
  </cols>
  <sheetData>
    <row r="2" spans="1:112" ht="18">
      <c r="A2" s="215" t="s">
        <v>0</v>
      </c>
      <c r="B2" s="215"/>
      <c r="C2" s="215"/>
      <c r="D2" s="215"/>
      <c r="E2" s="215"/>
      <c r="F2" s="215"/>
      <c r="G2" s="215"/>
      <c r="H2" s="215"/>
      <c r="I2" s="215"/>
    </row>
    <row r="3" spans="1:112" s="5" customFormat="1" ht="18">
      <c r="A3" s="4"/>
      <c r="B3" s="4"/>
      <c r="C3" s="4"/>
      <c r="D3" s="4"/>
      <c r="E3" s="4"/>
      <c r="F3" s="4"/>
      <c r="G3" s="4"/>
      <c r="H3" s="4"/>
      <c r="I3" s="4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</row>
    <row r="4" spans="1:112">
      <c r="A4" s="5" t="s">
        <v>1</v>
      </c>
      <c r="B4" s="6" t="s">
        <v>205</v>
      </c>
      <c r="C4" s="5"/>
      <c r="D4" s="5"/>
      <c r="E4" s="5"/>
      <c r="F4" s="5"/>
      <c r="G4" s="5"/>
      <c r="H4" s="5"/>
      <c r="I4" s="5"/>
    </row>
    <row r="5" spans="1:112">
      <c r="A5" s="5" t="s">
        <v>2</v>
      </c>
      <c r="B5" s="6" t="s">
        <v>206</v>
      </c>
      <c r="C5" s="5"/>
      <c r="D5" s="5"/>
      <c r="E5" s="5"/>
      <c r="F5" s="5"/>
      <c r="G5" s="5"/>
      <c r="H5" s="5"/>
      <c r="I5" s="5"/>
    </row>
    <row r="6" spans="1:112" ht="15">
      <c r="A6" s="5" t="s">
        <v>3</v>
      </c>
      <c r="B6" s="313" t="s">
        <v>207</v>
      </c>
      <c r="C6" s="5"/>
      <c r="D6" s="5"/>
      <c r="E6" s="5"/>
      <c r="F6" s="5"/>
      <c r="G6" s="5"/>
      <c r="H6" s="5"/>
      <c r="I6" s="5"/>
    </row>
    <row r="7" spans="1:112">
      <c r="A7" s="5" t="s">
        <v>4</v>
      </c>
      <c r="B7" s="6" t="s">
        <v>208</v>
      </c>
      <c r="C7" s="5"/>
      <c r="D7" s="5"/>
      <c r="E7" s="5"/>
      <c r="F7" s="5"/>
      <c r="G7" s="5"/>
      <c r="H7" s="5"/>
      <c r="I7" s="5"/>
    </row>
    <row r="8" spans="1:112">
      <c r="A8" s="5" t="s">
        <v>5</v>
      </c>
      <c r="B8" s="6" t="s">
        <v>209</v>
      </c>
      <c r="C8" s="5"/>
      <c r="D8" s="5"/>
      <c r="E8" s="5"/>
      <c r="F8" s="5"/>
      <c r="G8" s="5"/>
      <c r="H8" s="5"/>
      <c r="I8" s="5"/>
    </row>
    <row r="9" spans="1:112" ht="6.75" customHeight="1">
      <c r="A9" s="5"/>
      <c r="B9" s="5"/>
      <c r="C9" s="5"/>
      <c r="D9" s="5"/>
      <c r="E9" s="5"/>
      <c r="F9" s="5"/>
      <c r="G9" s="5"/>
      <c r="H9" s="5"/>
      <c r="I9" s="5"/>
    </row>
    <row r="10" spans="1:112" ht="15.75" thickBot="1">
      <c r="A10" s="7" t="s">
        <v>6</v>
      </c>
      <c r="C10" s="8"/>
      <c r="D10" s="8"/>
      <c r="E10" s="8"/>
      <c r="F10" s="8"/>
      <c r="G10" s="8"/>
      <c r="H10" s="8"/>
      <c r="I10" s="9" t="s">
        <v>7</v>
      </c>
    </row>
    <row r="11" spans="1:112" ht="90" thickTop="1">
      <c r="A11" s="10" t="s">
        <v>8</v>
      </c>
      <c r="B11" s="11" t="s">
        <v>9</v>
      </c>
      <c r="C11" s="11" t="s">
        <v>10</v>
      </c>
      <c r="D11" s="11" t="s">
        <v>11</v>
      </c>
      <c r="E11" s="11" t="s">
        <v>12</v>
      </c>
      <c r="F11" s="11" t="s">
        <v>13</v>
      </c>
      <c r="G11" s="11" t="s">
        <v>14</v>
      </c>
      <c r="H11" s="12" t="s">
        <v>15</v>
      </c>
      <c r="I11" s="13" t="s">
        <v>16</v>
      </c>
    </row>
    <row r="12" spans="1:112" s="18" customFormat="1">
      <c r="A12" s="14">
        <v>0</v>
      </c>
      <c r="B12" s="15" t="s">
        <v>17</v>
      </c>
      <c r="C12" s="16">
        <v>1883090.49</v>
      </c>
      <c r="D12" s="16">
        <v>3200000</v>
      </c>
      <c r="E12" s="16">
        <v>3200000</v>
      </c>
      <c r="F12" s="16">
        <v>1113.0899999999999</v>
      </c>
      <c r="G12" s="16">
        <v>2880000</v>
      </c>
      <c r="H12" s="16"/>
      <c r="I12" s="17">
        <v>2700000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</row>
    <row r="13" spans="1:112">
      <c r="A13" s="19">
        <v>100</v>
      </c>
      <c r="B13" s="20" t="s">
        <v>18</v>
      </c>
      <c r="C13" s="21">
        <v>1880000</v>
      </c>
      <c r="D13" s="21">
        <v>3200000</v>
      </c>
      <c r="E13" s="21">
        <v>3200000</v>
      </c>
      <c r="F13" s="21"/>
      <c r="G13" s="21">
        <v>2880000</v>
      </c>
      <c r="H13" s="21"/>
      <c r="I13" s="22">
        <v>2700000</v>
      </c>
    </row>
    <row r="14" spans="1:112" s="18" customFormat="1">
      <c r="A14" s="14">
        <v>1000</v>
      </c>
      <c r="B14" s="15" t="s">
        <v>19</v>
      </c>
      <c r="C14" s="16"/>
      <c r="D14" s="16"/>
      <c r="E14" s="16"/>
      <c r="F14" s="16"/>
      <c r="G14" s="16"/>
      <c r="H14" s="16"/>
      <c r="I14" s="17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</row>
    <row r="15" spans="1:112">
      <c r="A15" s="19">
        <v>1100</v>
      </c>
      <c r="B15" s="20" t="s">
        <v>20</v>
      </c>
      <c r="C15" s="21"/>
      <c r="D15" s="21"/>
      <c r="E15" s="21"/>
      <c r="F15" s="21"/>
      <c r="G15" s="21"/>
      <c r="H15" s="21"/>
      <c r="I15" s="22"/>
    </row>
    <row r="16" spans="1:112" s="18" customFormat="1">
      <c r="A16" s="14">
        <v>2000</v>
      </c>
      <c r="B16" s="15" t="s">
        <v>21</v>
      </c>
      <c r="C16" s="16"/>
      <c r="D16" s="16"/>
      <c r="E16" s="16"/>
      <c r="F16" s="16"/>
      <c r="G16" s="16"/>
      <c r="H16" s="16"/>
      <c r="I16" s="17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</row>
    <row r="17" spans="1:102" s="18" customFormat="1">
      <c r="A17" s="23" t="s">
        <v>22</v>
      </c>
      <c r="B17" s="24" t="s">
        <v>23</v>
      </c>
      <c r="C17" s="16"/>
      <c r="D17" s="16"/>
      <c r="E17" s="16"/>
      <c r="F17" s="16"/>
      <c r="G17" s="16"/>
      <c r="H17" s="16"/>
      <c r="I17" s="17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</row>
    <row r="18" spans="1:102" s="18" customFormat="1">
      <c r="A18" s="23" t="s">
        <v>24</v>
      </c>
      <c r="B18" s="24" t="s">
        <v>25</v>
      </c>
      <c r="C18" s="16"/>
      <c r="D18" s="16"/>
      <c r="E18" s="16"/>
      <c r="F18" s="16"/>
      <c r="G18" s="16"/>
      <c r="H18" s="16"/>
      <c r="I18" s="17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</row>
    <row r="19" spans="1:102" s="18" customFormat="1">
      <c r="A19" s="14">
        <v>3000</v>
      </c>
      <c r="B19" s="15" t="s">
        <v>26</v>
      </c>
      <c r="C19" s="16">
        <v>204831.9</v>
      </c>
      <c r="D19" s="16">
        <v>215000</v>
      </c>
      <c r="E19" s="16">
        <v>215000</v>
      </c>
      <c r="F19" s="16">
        <v>59052.87</v>
      </c>
      <c r="G19" s="16">
        <v>135000</v>
      </c>
      <c r="H19" s="16"/>
      <c r="I19" s="17">
        <v>160000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</row>
    <row r="20" spans="1:102">
      <c r="A20" s="25">
        <v>3350</v>
      </c>
      <c r="B20" s="24" t="s">
        <v>27</v>
      </c>
      <c r="C20" s="21"/>
      <c r="D20" s="21"/>
      <c r="E20" s="21"/>
      <c r="F20" s="21"/>
      <c r="G20" s="21"/>
      <c r="H20" s="21"/>
      <c r="I20" s="22"/>
    </row>
    <row r="21" spans="1:102" ht="24">
      <c r="A21" s="26"/>
      <c r="B21" s="27" t="s">
        <v>28</v>
      </c>
      <c r="C21" s="28"/>
      <c r="D21" s="28"/>
      <c r="E21" s="28"/>
      <c r="F21" s="28"/>
      <c r="G21" s="28"/>
      <c r="H21" s="28"/>
      <c r="I21" s="29"/>
    </row>
    <row r="22" spans="1:102">
      <c r="A22" s="26"/>
      <c r="B22" s="27" t="s">
        <v>29</v>
      </c>
      <c r="C22" s="28"/>
      <c r="D22" s="28"/>
      <c r="E22" s="28"/>
      <c r="F22" s="28"/>
      <c r="G22" s="28"/>
      <c r="H22" s="28"/>
      <c r="I22" s="29"/>
    </row>
    <row r="23" spans="1:102">
      <c r="A23" s="26"/>
      <c r="B23" s="27" t="s">
        <v>30</v>
      </c>
      <c r="C23" s="28"/>
      <c r="D23" s="28"/>
      <c r="E23" s="28"/>
      <c r="F23" s="28"/>
      <c r="G23" s="28"/>
      <c r="H23" s="28"/>
      <c r="I23" s="29"/>
    </row>
    <row r="24" spans="1:102">
      <c r="A24" s="25" t="s">
        <v>31</v>
      </c>
      <c r="B24" s="24" t="s">
        <v>32</v>
      </c>
      <c r="C24" s="21">
        <v>192598.92</v>
      </c>
      <c r="D24" s="21">
        <v>203000</v>
      </c>
      <c r="E24" s="21">
        <v>203000</v>
      </c>
      <c r="F24" s="21">
        <v>55479.71</v>
      </c>
      <c r="G24" s="21">
        <v>122000</v>
      </c>
      <c r="H24" s="21"/>
      <c r="I24" s="22">
        <v>145000</v>
      </c>
    </row>
    <row r="25" spans="1:102">
      <c r="A25" s="25" t="s">
        <v>33</v>
      </c>
      <c r="B25" s="30" t="s">
        <v>34</v>
      </c>
      <c r="C25" s="21"/>
      <c r="D25" s="21"/>
      <c r="E25" s="21"/>
      <c r="F25" s="21"/>
      <c r="G25" s="21"/>
      <c r="H25" s="21"/>
      <c r="I25" s="22"/>
    </row>
    <row r="26" spans="1:102" s="18" customFormat="1">
      <c r="A26" s="14">
        <v>4000</v>
      </c>
      <c r="B26" s="15" t="s">
        <v>35</v>
      </c>
      <c r="D26" s="16"/>
      <c r="E26" s="16"/>
      <c r="F26" s="16"/>
      <c r="G26" s="16"/>
      <c r="H26" s="16"/>
      <c r="I26" s="17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</row>
    <row r="27" spans="1:102" s="18" customFormat="1">
      <c r="A27" s="14">
        <v>5000</v>
      </c>
      <c r="B27" s="15" t="s">
        <v>36</v>
      </c>
      <c r="C27" s="16">
        <v>758359.7</v>
      </c>
      <c r="D27" s="16">
        <v>840000</v>
      </c>
      <c r="E27" s="16">
        <v>840000</v>
      </c>
      <c r="F27" s="16">
        <v>365661.34</v>
      </c>
      <c r="G27" s="16">
        <v>760000</v>
      </c>
      <c r="H27" s="16"/>
      <c r="I27" s="17">
        <v>860000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</row>
    <row r="28" spans="1:102">
      <c r="A28" s="19">
        <v>5200</v>
      </c>
      <c r="B28" s="20" t="s">
        <v>37</v>
      </c>
      <c r="C28" s="21">
        <v>651481.75</v>
      </c>
      <c r="D28" s="21">
        <v>753100</v>
      </c>
      <c r="E28" s="21">
        <v>753100</v>
      </c>
      <c r="F28" s="21">
        <v>365024.16</v>
      </c>
      <c r="G28" s="21">
        <v>680000</v>
      </c>
      <c r="H28" s="21"/>
      <c r="I28" s="22">
        <v>750000</v>
      </c>
    </row>
    <row r="29" spans="1:102" s="18" customFormat="1">
      <c r="A29" s="14">
        <v>6000</v>
      </c>
      <c r="B29" s="15" t="s">
        <v>38</v>
      </c>
      <c r="C29" s="15"/>
      <c r="D29" s="16"/>
      <c r="E29" s="16"/>
      <c r="F29" s="16"/>
      <c r="G29" s="16"/>
      <c r="H29" s="16"/>
      <c r="I29" s="1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</row>
    <row r="30" spans="1:102">
      <c r="A30" s="19">
        <v>6100</v>
      </c>
      <c r="B30" s="20" t="s">
        <v>39</v>
      </c>
      <c r="D30" s="21"/>
      <c r="E30" s="21"/>
      <c r="F30" s="21"/>
      <c r="G30" s="21"/>
      <c r="H30" s="21"/>
      <c r="I30" s="22"/>
    </row>
    <row r="31" spans="1:102">
      <c r="A31" s="25">
        <v>6110</v>
      </c>
      <c r="B31" s="24" t="s">
        <v>18</v>
      </c>
      <c r="C31" s="21"/>
      <c r="D31" s="21"/>
      <c r="E31" s="21"/>
      <c r="F31" s="21"/>
      <c r="G31" s="21"/>
      <c r="H31" s="21"/>
      <c r="I31" s="22"/>
    </row>
    <row r="32" spans="1:102" ht="24">
      <c r="A32" s="25">
        <v>6118</v>
      </c>
      <c r="B32" s="24" t="s">
        <v>40</v>
      </c>
      <c r="C32" s="21"/>
      <c r="D32" s="21"/>
      <c r="E32" s="21"/>
      <c r="F32" s="21"/>
      <c r="G32" s="21"/>
      <c r="H32" s="21"/>
      <c r="I32" s="22"/>
    </row>
    <row r="33" spans="1:102">
      <c r="A33" s="25">
        <v>6435</v>
      </c>
      <c r="B33" s="24" t="s">
        <v>41</v>
      </c>
      <c r="C33" s="21"/>
      <c r="D33" s="21"/>
      <c r="E33" s="21"/>
      <c r="F33" s="21"/>
      <c r="G33" s="21"/>
      <c r="H33" s="21"/>
      <c r="I33" s="22"/>
    </row>
    <row r="34" spans="1:102" ht="24">
      <c r="A34" s="26"/>
      <c r="B34" s="27" t="s">
        <v>28</v>
      </c>
      <c r="C34" s="28"/>
      <c r="D34" s="28"/>
      <c r="E34" s="28"/>
      <c r="F34" s="28"/>
      <c r="G34" s="28"/>
      <c r="H34" s="28"/>
      <c r="I34" s="29"/>
    </row>
    <row r="35" spans="1:102">
      <c r="A35" s="26"/>
      <c r="B35" s="27" t="s">
        <v>29</v>
      </c>
      <c r="C35" s="28"/>
      <c r="D35" s="28"/>
      <c r="E35" s="28"/>
      <c r="F35" s="28"/>
      <c r="G35" s="28"/>
      <c r="H35" s="28"/>
      <c r="I35" s="29"/>
    </row>
    <row r="36" spans="1:102">
      <c r="A36" s="26"/>
      <c r="B36" s="27" t="s">
        <v>30</v>
      </c>
      <c r="C36" s="28"/>
      <c r="D36" s="28"/>
      <c r="E36" s="28"/>
      <c r="F36" s="28"/>
      <c r="G36" s="28"/>
      <c r="H36" s="28"/>
      <c r="I36" s="29"/>
    </row>
    <row r="37" spans="1:102">
      <c r="A37" s="25">
        <v>6451</v>
      </c>
      <c r="B37" s="24" t="s">
        <v>32</v>
      </c>
      <c r="C37" s="21">
        <v>0</v>
      </c>
      <c r="D37" s="21"/>
      <c r="E37" s="21"/>
      <c r="F37" s="21"/>
      <c r="G37" s="21"/>
      <c r="H37" s="21"/>
      <c r="I37" s="22"/>
    </row>
    <row r="38" spans="1:102" s="18" customFormat="1">
      <c r="A38" s="14">
        <v>7000</v>
      </c>
      <c r="B38" s="15" t="s">
        <v>42</v>
      </c>
      <c r="C38" s="31"/>
      <c r="D38" s="31"/>
      <c r="E38" s="31"/>
      <c r="F38" s="31"/>
      <c r="G38" s="31"/>
      <c r="H38" s="31"/>
      <c r="I38" s="32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</row>
    <row r="39" spans="1:102">
      <c r="A39" s="19">
        <v>7100</v>
      </c>
      <c r="B39" s="20" t="s">
        <v>43</v>
      </c>
      <c r="C39" s="33"/>
      <c r="D39" s="33"/>
      <c r="E39" s="33"/>
      <c r="F39" s="33"/>
      <c r="G39" s="33"/>
      <c r="H39" s="33"/>
      <c r="I39" s="34"/>
    </row>
    <row r="40" spans="1:102">
      <c r="A40" s="19">
        <v>7200</v>
      </c>
      <c r="B40" s="20" t="s">
        <v>44</v>
      </c>
      <c r="C40" s="33"/>
      <c r="D40" s="33"/>
      <c r="E40" s="33"/>
      <c r="F40" s="33"/>
      <c r="G40" s="33"/>
      <c r="H40" s="33"/>
      <c r="I40" s="34"/>
    </row>
    <row r="41" spans="1:102" s="18" customFormat="1">
      <c r="A41" s="14">
        <v>8000</v>
      </c>
      <c r="B41" s="15" t="s">
        <v>45</v>
      </c>
      <c r="C41" s="16"/>
      <c r="D41" s="16">
        <v>120000</v>
      </c>
      <c r="E41" s="16">
        <v>120000</v>
      </c>
      <c r="F41" s="16"/>
      <c r="G41" s="16">
        <v>105000</v>
      </c>
      <c r="H41" s="16"/>
      <c r="I41" s="17">
        <v>100000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</row>
    <row r="42" spans="1:102">
      <c r="A42" s="19">
        <v>8100</v>
      </c>
      <c r="B42" s="20" t="s">
        <v>39</v>
      </c>
      <c r="C42" s="21"/>
      <c r="D42" s="21"/>
      <c r="E42" s="21"/>
      <c r="F42" s="21"/>
      <c r="G42" s="21"/>
      <c r="H42" s="21"/>
      <c r="I42" s="22"/>
    </row>
    <row r="43" spans="1:102">
      <c r="A43" s="25">
        <v>8110</v>
      </c>
      <c r="B43" s="24" t="s">
        <v>18</v>
      </c>
      <c r="C43" s="21"/>
      <c r="D43" s="21"/>
      <c r="E43" s="21"/>
      <c r="F43" s="21"/>
      <c r="G43" s="21"/>
      <c r="H43" s="21"/>
      <c r="I43" s="22"/>
    </row>
    <row r="44" spans="1:102">
      <c r="A44" s="26">
        <v>8435</v>
      </c>
      <c r="B44" s="30" t="s">
        <v>41</v>
      </c>
      <c r="C44" s="21"/>
      <c r="D44" s="21"/>
      <c r="E44" s="21"/>
      <c r="F44" s="21"/>
      <c r="G44" s="21"/>
      <c r="H44" s="21"/>
      <c r="I44" s="22"/>
    </row>
    <row r="45" spans="1:102" ht="24">
      <c r="A45" s="26"/>
      <c r="B45" s="27" t="s">
        <v>28</v>
      </c>
      <c r="C45" s="28"/>
      <c r="D45" s="28"/>
      <c r="E45" s="28"/>
      <c r="F45" s="28"/>
      <c r="G45" s="28"/>
      <c r="H45" s="28"/>
      <c r="I45" s="29"/>
    </row>
    <row r="46" spans="1:102">
      <c r="A46" s="26"/>
      <c r="B46" s="27" t="s">
        <v>29</v>
      </c>
      <c r="C46" s="28"/>
      <c r="D46" s="28"/>
      <c r="E46" s="28"/>
      <c r="F46" s="28"/>
      <c r="G46" s="28"/>
      <c r="H46" s="28"/>
      <c r="I46" s="29"/>
    </row>
    <row r="47" spans="1:102">
      <c r="A47" s="26"/>
      <c r="B47" s="27" t="s">
        <v>30</v>
      </c>
      <c r="C47" s="28"/>
      <c r="D47" s="28"/>
      <c r="E47" s="28"/>
      <c r="F47" s="28"/>
      <c r="G47" s="28"/>
      <c r="H47" s="28"/>
      <c r="I47" s="29"/>
    </row>
    <row r="48" spans="1:102">
      <c r="A48" s="26">
        <v>8451</v>
      </c>
      <c r="B48" s="30" t="s">
        <v>32</v>
      </c>
      <c r="C48" s="21"/>
      <c r="D48" s="21"/>
      <c r="E48" s="21"/>
      <c r="F48" s="21"/>
      <c r="G48" s="21"/>
      <c r="H48" s="21"/>
      <c r="I48" s="22"/>
    </row>
    <row r="49" spans="1:102">
      <c r="A49" s="19">
        <v>8700</v>
      </c>
      <c r="B49" s="20" t="s">
        <v>46</v>
      </c>
      <c r="C49" s="21"/>
      <c r="D49" s="21"/>
      <c r="E49" s="21"/>
      <c r="F49" s="21"/>
      <c r="G49" s="21"/>
      <c r="H49" s="21"/>
      <c r="I49" s="22"/>
    </row>
    <row r="50" spans="1:102">
      <c r="A50" s="25">
        <v>8710</v>
      </c>
      <c r="B50" s="24" t="s">
        <v>43</v>
      </c>
      <c r="C50" s="21"/>
      <c r="D50" s="21"/>
      <c r="E50" s="21"/>
      <c r="F50" s="21"/>
      <c r="G50" s="21"/>
      <c r="H50" s="21"/>
      <c r="I50" s="22"/>
    </row>
    <row r="51" spans="1:102">
      <c r="A51" s="25">
        <v>8720</v>
      </c>
      <c r="B51" s="24" t="s">
        <v>47</v>
      </c>
      <c r="C51" s="21"/>
      <c r="D51" s="21"/>
      <c r="E51" s="21"/>
      <c r="F51" s="21"/>
      <c r="G51" s="21"/>
      <c r="H51" s="21"/>
      <c r="I51" s="22"/>
    </row>
    <row r="52" spans="1:102" s="18" customFormat="1">
      <c r="A52" s="14">
        <v>9000</v>
      </c>
      <c r="B52" s="15" t="s">
        <v>48</v>
      </c>
      <c r="C52" s="16"/>
      <c r="D52" s="16"/>
      <c r="E52" s="16"/>
      <c r="F52" s="16"/>
      <c r="G52" s="16"/>
      <c r="H52" s="16"/>
      <c r="I52" s="17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</row>
    <row r="53" spans="1:102">
      <c r="A53" s="19" t="s">
        <v>49</v>
      </c>
      <c r="B53" s="20" t="s">
        <v>50</v>
      </c>
      <c r="C53" s="21"/>
      <c r="D53" s="21"/>
      <c r="E53" s="21"/>
      <c r="F53" s="21"/>
      <c r="G53" s="21"/>
      <c r="H53" s="21"/>
      <c r="I53" s="22"/>
    </row>
    <row r="54" spans="1:102">
      <c r="A54" s="19" t="s">
        <v>51</v>
      </c>
      <c r="B54" s="20" t="s">
        <v>52</v>
      </c>
      <c r="C54" s="21"/>
      <c r="D54" s="21"/>
      <c r="E54" s="21"/>
      <c r="F54" s="21"/>
      <c r="G54" s="21"/>
      <c r="H54" s="21"/>
      <c r="I54" s="22"/>
    </row>
    <row r="55" spans="1:102" ht="24">
      <c r="A55" s="19" t="s">
        <v>53</v>
      </c>
      <c r="B55" s="20" t="s">
        <v>54</v>
      </c>
      <c r="C55" s="21"/>
      <c r="D55" s="21"/>
      <c r="E55" s="21"/>
      <c r="F55" s="21"/>
      <c r="G55" s="21"/>
      <c r="H55" s="21"/>
      <c r="I55" s="22"/>
    </row>
    <row r="56" spans="1:102">
      <c r="A56" s="19">
        <v>9700</v>
      </c>
      <c r="B56" s="20" t="s">
        <v>55</v>
      </c>
      <c r="C56" s="21"/>
      <c r="D56" s="21"/>
      <c r="E56" s="21"/>
      <c r="F56" s="21"/>
      <c r="G56" s="21"/>
      <c r="H56" s="21"/>
      <c r="I56" s="22"/>
    </row>
    <row r="57" spans="1:102">
      <c r="A57" s="19">
        <v>9900</v>
      </c>
      <c r="B57" s="20" t="s">
        <v>56</v>
      </c>
      <c r="C57" s="21"/>
      <c r="D57" s="21"/>
      <c r="E57" s="21"/>
      <c r="F57" s="21"/>
      <c r="G57" s="21"/>
      <c r="H57" s="21"/>
      <c r="I57" s="22"/>
    </row>
    <row r="58" spans="1:102" s="18" customFormat="1" ht="24.75" thickBot="1">
      <c r="A58" s="35" t="s">
        <v>6</v>
      </c>
      <c r="B58" s="36" t="s">
        <v>57</v>
      </c>
      <c r="C58" s="37">
        <f>+C12+C14+C16+C19+C27+C38+C41+C52</f>
        <v>2846282.09</v>
      </c>
      <c r="D58" s="37">
        <f t="shared" ref="D58:I58" si="0">+D12+D14+D16+D19+D26+D27+D29+D38+D41+D52</f>
        <v>4375000</v>
      </c>
      <c r="E58" s="37">
        <f t="shared" si="0"/>
        <v>4375000</v>
      </c>
      <c r="F58" s="37">
        <f t="shared" si="0"/>
        <v>425827.30000000005</v>
      </c>
      <c r="G58" s="37">
        <f t="shared" si="0"/>
        <v>3880000</v>
      </c>
      <c r="H58" s="37">
        <f t="shared" si="0"/>
        <v>0</v>
      </c>
      <c r="I58" s="37">
        <f t="shared" si="0"/>
        <v>3820000</v>
      </c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</row>
    <row r="59" spans="1:102" s="39" customFormat="1" ht="16.5" thickTop="1">
      <c r="A59" s="38" t="s">
        <v>58</v>
      </c>
      <c r="C59" s="40"/>
      <c r="D59" s="41"/>
      <c r="E59" s="41"/>
      <c r="F59" s="41"/>
      <c r="G59" s="41"/>
      <c r="H59" s="41"/>
      <c r="I59" s="41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F59" s="43"/>
      <c r="BG59" s="43"/>
      <c r="BH59" s="43"/>
      <c r="BI59" s="43"/>
      <c r="BJ59" s="43"/>
      <c r="BK59" s="43"/>
      <c r="BL59" s="43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3"/>
      <c r="CA59" s="43"/>
      <c r="CB59" s="43"/>
      <c r="CC59" s="43"/>
      <c r="CD59" s="43"/>
      <c r="CE59" s="43"/>
      <c r="CF59" s="43"/>
      <c r="CG59" s="43"/>
      <c r="CH59" s="43"/>
      <c r="CI59" s="43"/>
      <c r="CJ59" s="43"/>
      <c r="CK59" s="43"/>
      <c r="CL59" s="43"/>
      <c r="CM59" s="43"/>
      <c r="CN59" s="43"/>
      <c r="CO59" s="43"/>
      <c r="CP59" s="43"/>
      <c r="CQ59" s="43"/>
      <c r="CR59" s="43"/>
      <c r="CS59" s="43"/>
      <c r="CT59" s="43"/>
      <c r="CU59" s="43"/>
      <c r="CV59" s="43"/>
      <c r="CW59" s="43"/>
      <c r="CX59" s="43"/>
    </row>
    <row r="60" spans="1:102" ht="15.75">
      <c r="A60" s="38" t="s">
        <v>59</v>
      </c>
      <c r="B60" s="40"/>
      <c r="C60" s="44"/>
      <c r="D60" s="44"/>
      <c r="E60" s="44"/>
      <c r="F60" s="44"/>
      <c r="G60" s="44"/>
      <c r="H60" s="44"/>
      <c r="I60" s="44"/>
    </row>
    <row r="61" spans="1:102">
      <c r="A61" s="45"/>
      <c r="B61" s="40"/>
      <c r="C61" s="44"/>
      <c r="D61" s="44"/>
      <c r="E61" s="44"/>
      <c r="F61" s="44"/>
      <c r="G61" s="44"/>
      <c r="H61" s="44"/>
      <c r="I61" s="44"/>
    </row>
    <row r="62" spans="1:102">
      <c r="A62" s="45"/>
      <c r="B62" s="40"/>
      <c r="C62" s="44"/>
      <c r="D62" s="44"/>
      <c r="E62" s="44"/>
      <c r="F62" s="44"/>
      <c r="G62" s="44"/>
      <c r="H62" s="44"/>
      <c r="I62" s="44"/>
    </row>
    <row r="63" spans="1:102" ht="15.75" thickBot="1">
      <c r="A63" s="7" t="s">
        <v>60</v>
      </c>
      <c r="B63" s="46"/>
      <c r="C63" s="47"/>
      <c r="D63" s="47"/>
      <c r="E63" s="47"/>
      <c r="F63" s="47"/>
      <c r="G63" s="47"/>
      <c r="H63" s="47"/>
      <c r="I63" s="47"/>
    </row>
    <row r="64" spans="1:102" ht="90" thickTop="1">
      <c r="A64" s="10" t="s">
        <v>8</v>
      </c>
      <c r="B64" s="11" t="s">
        <v>9</v>
      </c>
      <c r="C64" s="11" t="s">
        <v>10</v>
      </c>
      <c r="D64" s="11" t="s">
        <v>11</v>
      </c>
      <c r="E64" s="11" t="s">
        <v>12</v>
      </c>
      <c r="F64" s="11" t="s">
        <v>13</v>
      </c>
      <c r="G64" s="11" t="s">
        <v>14</v>
      </c>
      <c r="H64" s="12" t="s">
        <v>61</v>
      </c>
      <c r="I64" s="13" t="s">
        <v>16</v>
      </c>
    </row>
    <row r="65" spans="1:102" s="18" customFormat="1">
      <c r="A65" s="14">
        <v>0</v>
      </c>
      <c r="B65" s="15" t="s">
        <v>62</v>
      </c>
      <c r="C65" s="16">
        <v>1755842.88</v>
      </c>
      <c r="D65" s="16">
        <v>2048046</v>
      </c>
      <c r="E65" s="16">
        <v>2073466</v>
      </c>
      <c r="F65" s="16">
        <v>948092.74</v>
      </c>
      <c r="G65" s="16">
        <v>2001296</v>
      </c>
      <c r="H65" s="16">
        <v>6250</v>
      </c>
      <c r="I65" s="17">
        <v>2050000</v>
      </c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</row>
    <row r="66" spans="1:102">
      <c r="A66" s="19" t="s">
        <v>63</v>
      </c>
      <c r="B66" s="20" t="s">
        <v>64</v>
      </c>
      <c r="C66" s="21">
        <v>1183827.6599999999</v>
      </c>
      <c r="D66" s="21">
        <v>1261096</v>
      </c>
      <c r="E66" s="21">
        <v>1261096</v>
      </c>
      <c r="F66" s="21">
        <v>670101.12</v>
      </c>
      <c r="G66" s="21">
        <v>1261096</v>
      </c>
      <c r="H66" s="21"/>
      <c r="I66" s="22">
        <v>1317000</v>
      </c>
      <c r="J66" s="189"/>
      <c r="K66" s="189">
        <f t="shared" ref="K66:L66" si="1">H66+H69+H70+H76+H77</f>
        <v>6250</v>
      </c>
      <c r="L66" s="189">
        <f t="shared" si="1"/>
        <v>2044000</v>
      </c>
    </row>
    <row r="67" spans="1:102">
      <c r="A67" s="25">
        <v>210</v>
      </c>
      <c r="B67" s="24" t="s">
        <v>65</v>
      </c>
      <c r="C67" s="21">
        <v>1086245.76</v>
      </c>
      <c r="D67" s="21">
        <v>1114896</v>
      </c>
      <c r="E67" s="21">
        <v>1114896</v>
      </c>
      <c r="F67" s="21">
        <v>614922.98</v>
      </c>
      <c r="G67" s="21">
        <v>1114896</v>
      </c>
      <c r="H67" s="21"/>
      <c r="I67" s="21">
        <f>343944+764844</f>
        <v>1108788</v>
      </c>
    </row>
    <row r="68" spans="1:102">
      <c r="A68" s="25">
        <v>260</v>
      </c>
      <c r="B68" s="24" t="s">
        <v>66</v>
      </c>
      <c r="C68" s="21">
        <v>2090.5500000000002</v>
      </c>
      <c r="D68" s="21">
        <v>32500</v>
      </c>
      <c r="E68" s="21">
        <v>32500</v>
      </c>
      <c r="F68" s="21"/>
      <c r="G68" s="21">
        <v>32500</v>
      </c>
      <c r="H68" s="21"/>
      <c r="I68" s="21">
        <v>45000</v>
      </c>
    </row>
    <row r="69" spans="1:102">
      <c r="A69" s="19">
        <v>400</v>
      </c>
      <c r="B69" s="20" t="s">
        <v>67</v>
      </c>
      <c r="C69" s="21">
        <v>77445.11</v>
      </c>
      <c r="D69" s="21">
        <v>124000</v>
      </c>
      <c r="E69" s="21">
        <v>149420</v>
      </c>
      <c r="F69" s="21">
        <v>38366.97</v>
      </c>
      <c r="G69" s="21">
        <v>125000</v>
      </c>
      <c r="H69" s="21"/>
      <c r="I69" s="21">
        <v>120000</v>
      </c>
    </row>
    <row r="70" spans="1:102">
      <c r="A70" s="19">
        <v>550</v>
      </c>
      <c r="B70" s="20" t="s">
        <v>68</v>
      </c>
      <c r="C70" s="21">
        <v>264749.86</v>
      </c>
      <c r="D70" s="21">
        <v>300200</v>
      </c>
      <c r="E70" s="21">
        <v>300200</v>
      </c>
      <c r="F70" s="21">
        <v>155521.51</v>
      </c>
      <c r="G70" s="21">
        <v>300200</v>
      </c>
      <c r="H70" s="21"/>
      <c r="I70" s="21">
        <v>307000</v>
      </c>
    </row>
    <row r="71" spans="1:102">
      <c r="A71" s="19">
        <v>600</v>
      </c>
      <c r="B71" s="20" t="s">
        <v>69</v>
      </c>
      <c r="C71" s="21"/>
      <c r="D71" s="21"/>
      <c r="E71" s="21"/>
      <c r="F71" s="21"/>
      <c r="G71" s="21"/>
      <c r="H71" s="21"/>
      <c r="I71" s="21"/>
    </row>
    <row r="72" spans="1:102">
      <c r="A72" s="25">
        <v>610</v>
      </c>
      <c r="B72" s="24" t="s">
        <v>70</v>
      </c>
      <c r="C72" s="21"/>
      <c r="D72" s="21"/>
      <c r="E72" s="21"/>
      <c r="F72" s="21"/>
      <c r="G72" s="21"/>
      <c r="H72" s="21"/>
      <c r="I72" s="21"/>
    </row>
    <row r="73" spans="1:102">
      <c r="A73" s="25">
        <v>620</v>
      </c>
      <c r="B73" s="24" t="s">
        <v>71</v>
      </c>
      <c r="C73" s="21"/>
      <c r="D73" s="21"/>
      <c r="E73" s="21"/>
      <c r="F73" s="21"/>
      <c r="G73" s="21"/>
      <c r="H73" s="21"/>
      <c r="I73" s="21"/>
    </row>
    <row r="74" spans="1:102">
      <c r="A74" s="25">
        <v>670</v>
      </c>
      <c r="B74" s="24" t="s">
        <v>72</v>
      </c>
      <c r="C74" s="21"/>
      <c r="D74" s="21"/>
      <c r="E74" s="21"/>
      <c r="F74" s="21"/>
      <c r="G74" s="21"/>
      <c r="H74" s="21"/>
      <c r="I74" s="21"/>
    </row>
    <row r="75" spans="1:102">
      <c r="A75" s="25">
        <v>680</v>
      </c>
      <c r="B75" s="24" t="s">
        <v>73</v>
      </c>
      <c r="C75" s="21"/>
      <c r="D75" s="21"/>
      <c r="E75" s="21"/>
      <c r="F75" s="21"/>
      <c r="G75" s="21"/>
      <c r="H75" s="21"/>
      <c r="I75" s="21"/>
    </row>
    <row r="76" spans="1:102">
      <c r="A76" s="19">
        <v>700</v>
      </c>
      <c r="B76" s="20" t="s">
        <v>74</v>
      </c>
      <c r="C76" s="21">
        <v>15761.65</v>
      </c>
      <c r="D76" s="21">
        <v>38150</v>
      </c>
      <c r="E76" s="21">
        <v>38150</v>
      </c>
      <c r="F76" s="21">
        <v>1252.72</v>
      </c>
      <c r="G76" s="21">
        <v>4000</v>
      </c>
      <c r="H76" s="21"/>
      <c r="I76" s="21">
        <v>20000</v>
      </c>
    </row>
    <row r="77" spans="1:102">
      <c r="A77" s="19">
        <v>800</v>
      </c>
      <c r="B77" s="20" t="s">
        <v>75</v>
      </c>
      <c r="C77" s="21">
        <v>206831.37</v>
      </c>
      <c r="D77" s="21">
        <v>310600</v>
      </c>
      <c r="E77" s="21">
        <v>310600</v>
      </c>
      <c r="F77" s="21">
        <v>81550.42</v>
      </c>
      <c r="G77" s="21">
        <v>305000</v>
      </c>
      <c r="H77" s="21">
        <v>6250</v>
      </c>
      <c r="I77" s="21">
        <v>280000</v>
      </c>
    </row>
    <row r="78" spans="1:102">
      <c r="A78" s="25">
        <v>850</v>
      </c>
      <c r="B78" s="24" t="s">
        <v>76</v>
      </c>
      <c r="C78" s="21">
        <v>2169.0500000000002</v>
      </c>
      <c r="D78" s="21">
        <v>6000</v>
      </c>
      <c r="E78" s="21">
        <v>6000</v>
      </c>
      <c r="F78" s="21">
        <v>920.25</v>
      </c>
      <c r="G78" s="21">
        <v>6000</v>
      </c>
      <c r="H78" s="21"/>
      <c r="I78" s="21">
        <v>5000</v>
      </c>
    </row>
    <row r="79" spans="1:102">
      <c r="A79" s="25" t="s">
        <v>77</v>
      </c>
      <c r="B79" s="24" t="s">
        <v>78</v>
      </c>
      <c r="C79" s="21">
        <f>3042.29+3775.2</f>
        <v>6817.49</v>
      </c>
      <c r="D79" s="21">
        <f>5000+6000+5500</f>
        <v>16500</v>
      </c>
      <c r="E79" s="21">
        <v>16500</v>
      </c>
      <c r="F79" s="21">
        <f>2864.4+852.4</f>
        <v>3716.8</v>
      </c>
      <c r="G79" s="21">
        <v>11000</v>
      </c>
      <c r="H79" s="21"/>
      <c r="I79" s="21">
        <v>12000</v>
      </c>
    </row>
    <row r="80" spans="1:102" s="18" customFormat="1">
      <c r="A80" s="14">
        <v>1000</v>
      </c>
      <c r="B80" s="15" t="s">
        <v>79</v>
      </c>
      <c r="C80" s="16">
        <v>20119.96</v>
      </c>
      <c r="D80" s="16">
        <v>31300</v>
      </c>
      <c r="E80" s="16">
        <v>31300</v>
      </c>
      <c r="F80" s="16">
        <v>3433.5</v>
      </c>
      <c r="G80" s="16">
        <v>25000</v>
      </c>
      <c r="H80" s="16">
        <v>2000</v>
      </c>
      <c r="I80" s="17">
        <v>22000</v>
      </c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</row>
    <row r="81" spans="1:102" s="18" customFormat="1">
      <c r="A81" s="14">
        <v>2000</v>
      </c>
      <c r="B81" s="15" t="s">
        <v>80</v>
      </c>
      <c r="C81" s="16">
        <v>1393563.46</v>
      </c>
      <c r="D81" s="16">
        <v>1377554</v>
      </c>
      <c r="E81" s="16">
        <v>1541972.52</v>
      </c>
      <c r="F81" s="16">
        <v>373034.03</v>
      </c>
      <c r="G81" s="16">
        <v>1200000</v>
      </c>
      <c r="H81" s="16"/>
      <c r="I81" s="17">
        <v>862500</v>
      </c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</row>
    <row r="82" spans="1:102" s="18" customFormat="1">
      <c r="A82" s="14">
        <v>3000</v>
      </c>
      <c r="B82" s="15" t="s">
        <v>81</v>
      </c>
      <c r="C82" s="16">
        <v>651481.75</v>
      </c>
      <c r="D82" s="16">
        <v>753100</v>
      </c>
      <c r="E82" s="16">
        <v>753100</v>
      </c>
      <c r="F82" s="16">
        <v>365024.16</v>
      </c>
      <c r="G82" s="16">
        <v>680000</v>
      </c>
      <c r="H82" s="16"/>
      <c r="I82" s="17">
        <v>750000</v>
      </c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</row>
    <row r="83" spans="1:102" s="18" customFormat="1" ht="24">
      <c r="A83" s="14">
        <v>4000</v>
      </c>
      <c r="B83" s="15" t="s">
        <v>82</v>
      </c>
      <c r="C83" s="16"/>
      <c r="D83" s="16"/>
      <c r="E83" s="16"/>
      <c r="F83" s="16"/>
      <c r="G83" s="16"/>
      <c r="H83" s="16"/>
      <c r="I83" s="17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</row>
    <row r="84" spans="1:102" s="18" customFormat="1">
      <c r="A84" s="14">
        <v>6000</v>
      </c>
      <c r="B84" s="15" t="s">
        <v>83</v>
      </c>
      <c r="C84" s="16"/>
      <c r="D84" s="16"/>
      <c r="E84" s="16"/>
      <c r="F84" s="16"/>
      <c r="G84" s="16"/>
      <c r="H84" s="16"/>
      <c r="I84" s="17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</row>
    <row r="85" spans="1:102">
      <c r="A85" s="19">
        <v>6100</v>
      </c>
      <c r="B85" s="20" t="s">
        <v>84</v>
      </c>
      <c r="C85" s="21"/>
      <c r="D85" s="21"/>
      <c r="E85" s="21"/>
      <c r="F85" s="21"/>
      <c r="G85" s="21"/>
      <c r="H85" s="21"/>
      <c r="I85" s="22"/>
    </row>
    <row r="86" spans="1:102">
      <c r="A86" s="25">
        <v>6110</v>
      </c>
      <c r="B86" s="24" t="s">
        <v>85</v>
      </c>
      <c r="C86" s="21"/>
      <c r="D86" s="21"/>
      <c r="E86" s="21"/>
      <c r="F86" s="21"/>
      <c r="G86" s="21"/>
      <c r="H86" s="21"/>
      <c r="I86" s="22"/>
    </row>
    <row r="87" spans="1:102">
      <c r="A87" s="25">
        <v>6120</v>
      </c>
      <c r="B87" s="48" t="s">
        <v>86</v>
      </c>
      <c r="C87" s="33"/>
      <c r="D87" s="33"/>
      <c r="E87" s="33"/>
      <c r="F87" s="33"/>
      <c r="G87" s="33"/>
      <c r="H87" s="33"/>
      <c r="I87" s="34"/>
    </row>
    <row r="88" spans="1:102" ht="13.5" thickBot="1">
      <c r="A88" s="49">
        <v>6200</v>
      </c>
      <c r="B88" s="50" t="s">
        <v>87</v>
      </c>
      <c r="C88" s="51"/>
      <c r="D88" s="51"/>
      <c r="E88" s="51"/>
      <c r="F88" s="51"/>
      <c r="G88" s="51"/>
      <c r="H88" s="51"/>
      <c r="I88" s="52"/>
    </row>
    <row r="89" spans="1:102" s="18" customFormat="1" ht="13.5" thickTop="1">
      <c r="A89" s="53">
        <v>7000</v>
      </c>
      <c r="B89" s="54" t="s">
        <v>88</v>
      </c>
      <c r="C89" s="55">
        <v>30876.53</v>
      </c>
      <c r="D89" s="55">
        <v>50000</v>
      </c>
      <c r="E89" s="55">
        <v>60560.98</v>
      </c>
      <c r="F89" s="55">
        <v>27280.51</v>
      </c>
      <c r="G89" s="55">
        <v>60000</v>
      </c>
      <c r="H89" s="55">
        <v>2000</v>
      </c>
      <c r="I89" s="56">
        <v>40000</v>
      </c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</row>
    <row r="90" spans="1:102" s="18" customFormat="1">
      <c r="A90" s="14">
        <v>9000</v>
      </c>
      <c r="B90" s="15" t="s">
        <v>89</v>
      </c>
      <c r="C90" s="16"/>
      <c r="D90" s="16"/>
      <c r="E90" s="16"/>
      <c r="F90" s="16"/>
      <c r="G90" s="16"/>
      <c r="H90" s="16"/>
      <c r="I90" s="17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</row>
    <row r="91" spans="1:102">
      <c r="A91" s="19" t="s">
        <v>49</v>
      </c>
      <c r="B91" s="20" t="s">
        <v>90</v>
      </c>
      <c r="C91" s="21"/>
      <c r="D91" s="21"/>
      <c r="E91" s="21"/>
      <c r="F91" s="21"/>
      <c r="G91" s="21"/>
      <c r="H91" s="21"/>
      <c r="I91" s="22"/>
    </row>
    <row r="92" spans="1:102" ht="24">
      <c r="A92" s="25" t="s">
        <v>91</v>
      </c>
      <c r="B92" s="24" t="s">
        <v>92</v>
      </c>
      <c r="C92" s="21"/>
      <c r="D92" s="57"/>
      <c r="E92" s="21"/>
      <c r="F92" s="21"/>
      <c r="G92" s="21"/>
      <c r="H92" s="21"/>
      <c r="I92" s="22"/>
    </row>
    <row r="93" spans="1:102">
      <c r="A93" s="25" t="s">
        <v>93</v>
      </c>
      <c r="B93" s="24" t="s">
        <v>94</v>
      </c>
      <c r="C93" s="21"/>
      <c r="D93" s="21"/>
      <c r="E93" s="21"/>
      <c r="F93" s="21"/>
      <c r="G93" s="21"/>
      <c r="H93" s="21"/>
      <c r="I93" s="22"/>
    </row>
    <row r="94" spans="1:102">
      <c r="A94" s="19" t="s">
        <v>51</v>
      </c>
      <c r="B94" s="20" t="s">
        <v>95</v>
      </c>
      <c r="C94" s="21"/>
      <c r="D94" s="21"/>
      <c r="E94" s="21"/>
      <c r="F94" s="21"/>
      <c r="G94" s="21"/>
      <c r="H94" s="21"/>
      <c r="I94" s="22"/>
    </row>
    <row r="95" spans="1:102" ht="24">
      <c r="A95" s="25" t="s">
        <v>96</v>
      </c>
      <c r="B95" s="24" t="s">
        <v>92</v>
      </c>
      <c r="C95" s="21"/>
      <c r="D95" s="21"/>
      <c r="E95" s="21"/>
      <c r="F95" s="21"/>
      <c r="G95" s="21"/>
      <c r="H95" s="21"/>
      <c r="I95" s="22"/>
    </row>
    <row r="96" spans="1:102">
      <c r="A96" s="25" t="s">
        <v>97</v>
      </c>
      <c r="B96" s="24" t="s">
        <v>94</v>
      </c>
      <c r="C96" s="21"/>
      <c r="D96" s="21"/>
      <c r="E96" s="21"/>
      <c r="F96" s="21"/>
      <c r="G96" s="21"/>
      <c r="H96" s="21"/>
      <c r="I96" s="22"/>
    </row>
    <row r="97" spans="1:109">
      <c r="A97" s="19" t="s">
        <v>98</v>
      </c>
      <c r="B97" s="20" t="s">
        <v>99</v>
      </c>
      <c r="C97" s="21"/>
      <c r="D97" s="21"/>
      <c r="E97" s="21"/>
      <c r="F97" s="21"/>
      <c r="G97" s="21"/>
      <c r="H97" s="21"/>
      <c r="I97" s="22"/>
    </row>
    <row r="98" spans="1:109" ht="24">
      <c r="A98" s="25" t="s">
        <v>100</v>
      </c>
      <c r="B98" s="24" t="s">
        <v>92</v>
      </c>
      <c r="C98" s="21"/>
      <c r="D98" s="21"/>
      <c r="E98" s="21"/>
      <c r="F98" s="21"/>
      <c r="G98" s="21"/>
      <c r="H98" s="21"/>
      <c r="I98" s="22"/>
    </row>
    <row r="99" spans="1:109">
      <c r="A99" s="25" t="s">
        <v>101</v>
      </c>
      <c r="B99" s="24" t="s">
        <v>94</v>
      </c>
      <c r="C99" s="21"/>
      <c r="D99" s="21"/>
      <c r="E99" s="21"/>
      <c r="F99" s="21"/>
      <c r="G99" s="21"/>
      <c r="H99" s="21"/>
      <c r="I99" s="22"/>
    </row>
    <row r="100" spans="1:109">
      <c r="A100" s="25">
        <v>9850</v>
      </c>
      <c r="B100" s="24" t="s">
        <v>102</v>
      </c>
      <c r="C100" s="21"/>
      <c r="D100" s="21"/>
      <c r="E100" s="21"/>
      <c r="F100" s="21"/>
      <c r="G100" s="21"/>
      <c r="H100" s="21"/>
      <c r="I100" s="22"/>
    </row>
    <row r="101" spans="1:109">
      <c r="A101" s="26"/>
      <c r="B101" s="27" t="s">
        <v>103</v>
      </c>
      <c r="C101" s="28"/>
      <c r="D101" s="28"/>
      <c r="E101" s="28"/>
      <c r="F101" s="28"/>
      <c r="G101" s="28"/>
      <c r="H101" s="28"/>
      <c r="I101" s="29"/>
    </row>
    <row r="102" spans="1:109">
      <c r="A102" s="26"/>
      <c r="B102" s="27" t="s">
        <v>104</v>
      </c>
      <c r="C102" s="28"/>
      <c r="D102" s="28"/>
      <c r="E102" s="28"/>
      <c r="F102" s="28"/>
      <c r="G102" s="28"/>
      <c r="H102" s="28"/>
      <c r="I102" s="29"/>
    </row>
    <row r="103" spans="1:109">
      <c r="A103" s="26"/>
      <c r="B103" s="27" t="s">
        <v>105</v>
      </c>
      <c r="C103" s="28"/>
      <c r="D103" s="28"/>
      <c r="E103" s="28"/>
      <c r="F103" s="28"/>
      <c r="G103" s="28"/>
      <c r="H103" s="28"/>
      <c r="I103" s="29"/>
    </row>
    <row r="104" spans="1:109">
      <c r="A104" s="19">
        <v>9900</v>
      </c>
      <c r="B104" s="20" t="s">
        <v>106</v>
      </c>
      <c r="C104" s="21"/>
      <c r="D104" s="21"/>
      <c r="E104" s="21"/>
      <c r="F104" s="21"/>
      <c r="G104" s="21"/>
      <c r="H104" s="21"/>
      <c r="I104" s="22"/>
    </row>
    <row r="105" spans="1:109" ht="24">
      <c r="A105" s="58"/>
      <c r="B105" s="59" t="s">
        <v>107</v>
      </c>
      <c r="C105" s="60"/>
      <c r="D105" s="61"/>
      <c r="E105" s="61"/>
      <c r="F105" s="62"/>
      <c r="G105" s="60"/>
      <c r="H105" s="60"/>
      <c r="I105" s="63"/>
    </row>
    <row r="106" spans="1:109" s="18" customFormat="1" ht="24.75" thickBot="1">
      <c r="A106" s="35" t="s">
        <v>60</v>
      </c>
      <c r="B106" s="36" t="s">
        <v>108</v>
      </c>
      <c r="C106" s="37">
        <f>+C65+C80+C81+C82+C83+C84+C89+C90</f>
        <v>3851884.5799999996</v>
      </c>
      <c r="D106" s="37">
        <f>+D65+D80+D81+D82+D83+D84+D89+D90+D105</f>
        <v>4260000</v>
      </c>
      <c r="E106" s="37">
        <f>+E65+E80+E81+E82+E83+E84+E89+E90+E105</f>
        <v>4460399.5</v>
      </c>
      <c r="F106" s="37">
        <f>+F65+F80+F81+F82+F83+F84+F89+F90</f>
        <v>1716864.94</v>
      </c>
      <c r="G106" s="37">
        <f>+G65+G80+G81+G82+G83+G84+G89+G90</f>
        <v>3966296</v>
      </c>
      <c r="H106" s="37">
        <f>+H65+H80+H81+H82+H83+H84+H89+H90</f>
        <v>10250</v>
      </c>
      <c r="I106" s="37">
        <f>+I65+I80+I81+I82+I83+I84+I89+I90+I105</f>
        <v>3724500</v>
      </c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</row>
    <row r="107" spans="1:109" ht="14.25" thickTop="1" thickBot="1">
      <c r="A107" s="64"/>
      <c r="B107" s="65"/>
      <c r="C107" s="66"/>
      <c r="D107" s="66"/>
      <c r="E107" s="66"/>
      <c r="F107" s="66"/>
      <c r="G107" s="66"/>
      <c r="H107" s="66"/>
      <c r="I107" s="66"/>
      <c r="J107" s="189"/>
    </row>
    <row r="108" spans="1:109" ht="14.25" thickTop="1" thickBot="1">
      <c r="A108" s="67"/>
      <c r="B108" s="68" t="s">
        <v>109</v>
      </c>
      <c r="C108" s="69">
        <f>C58-C106</f>
        <v>-1005602.4899999998</v>
      </c>
      <c r="D108" s="69">
        <f>D58-D106</f>
        <v>115000</v>
      </c>
      <c r="E108" s="69">
        <f>E58-E106</f>
        <v>-85399.5</v>
      </c>
      <c r="F108" s="69">
        <f>F58-F106</f>
        <v>-1291037.6399999999</v>
      </c>
      <c r="G108" s="69">
        <f>G58-G106</f>
        <v>-86296</v>
      </c>
      <c r="H108" s="60"/>
      <c r="I108" s="69">
        <f>I58-I106</f>
        <v>95500</v>
      </c>
      <c r="J108" s="189"/>
    </row>
    <row r="109" spans="1:109" s="18" customFormat="1" ht="14.25" thickTop="1" thickBot="1">
      <c r="A109" s="70"/>
      <c r="B109" s="71" t="s">
        <v>110</v>
      </c>
      <c r="C109" s="72">
        <f>C108-C20-C33-C38-C44-C49-C56+C87+C88+C100</f>
        <v>-1005602.4899999998</v>
      </c>
      <c r="D109" s="72">
        <f>D108-D20-D33-D38-D44-D49-D56+D87+D88+D100</f>
        <v>115000</v>
      </c>
      <c r="E109" s="72">
        <f>E108-E20-E33-E38-E44-E49-E56+E87+E88+E100</f>
        <v>-85399.5</v>
      </c>
      <c r="F109" s="72">
        <f>F108-F20-F33-F38-F44-F49-F56+F87+F88+F100</f>
        <v>-1291037.6399999999</v>
      </c>
      <c r="G109" s="72">
        <f>G108-G20-G33-G38-G44-G49-G56+G87+G88+G100</f>
        <v>-86296</v>
      </c>
      <c r="H109" s="60"/>
      <c r="I109" s="72">
        <f>I108-I20-I33-I38-I44-I49-I56+I87+I88+I100</f>
        <v>95500</v>
      </c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</row>
    <row r="110" spans="1:109" s="2" customFormat="1" ht="13.5" thickTop="1">
      <c r="A110" s="73" t="s">
        <v>111</v>
      </c>
      <c r="B110" s="74"/>
      <c r="C110" s="75"/>
      <c r="D110" s="76"/>
      <c r="E110" s="76"/>
      <c r="F110" s="76"/>
      <c r="G110" s="76"/>
      <c r="H110" s="76"/>
      <c r="I110" s="76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109" ht="15.75" thickBot="1">
      <c r="A111" s="77" t="s">
        <v>112</v>
      </c>
      <c r="C111" s="78"/>
      <c r="D111" s="78"/>
      <c r="E111" s="78"/>
      <c r="F111" s="78"/>
      <c r="G111" s="78"/>
      <c r="H111" s="78"/>
      <c r="I111" s="78"/>
      <c r="CY111" s="2"/>
      <c r="CZ111" s="2"/>
      <c r="DA111" s="2"/>
      <c r="DB111" s="2"/>
      <c r="DC111" s="2"/>
      <c r="DD111" s="2"/>
      <c r="DE111" s="2"/>
    </row>
    <row r="112" spans="1:109" s="83" customFormat="1" ht="14.25" thickTop="1" thickBot="1">
      <c r="A112" s="216" t="s">
        <v>113</v>
      </c>
      <c r="B112" s="217"/>
      <c r="C112" s="79"/>
      <c r="D112" s="79"/>
      <c r="E112" s="79"/>
      <c r="F112" s="79"/>
      <c r="G112" s="80"/>
      <c r="H112" s="60"/>
      <c r="I112" s="60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81"/>
      <c r="AF112" s="82"/>
      <c r="AG112" s="82"/>
      <c r="AH112" s="82"/>
      <c r="AI112" s="82"/>
      <c r="AJ112" s="82"/>
      <c r="AK112" s="82"/>
      <c r="AL112" s="82"/>
      <c r="AM112" s="82"/>
      <c r="AN112" s="82"/>
      <c r="AO112" s="82"/>
      <c r="AP112" s="82"/>
      <c r="AQ112" s="82"/>
      <c r="AR112" s="82"/>
      <c r="AS112" s="82"/>
      <c r="AT112" s="82"/>
      <c r="AU112" s="82"/>
      <c r="AV112" s="82"/>
      <c r="AW112" s="82"/>
      <c r="AX112" s="82"/>
      <c r="AY112" s="82"/>
      <c r="AZ112" s="82"/>
      <c r="BA112" s="82"/>
      <c r="BB112" s="82"/>
      <c r="BC112" s="82"/>
      <c r="BD112" s="82"/>
      <c r="BE112" s="82"/>
      <c r="BF112" s="82"/>
      <c r="BG112" s="82"/>
      <c r="BH112" s="82"/>
      <c r="BI112" s="82"/>
      <c r="BJ112" s="82"/>
      <c r="BK112" s="82"/>
      <c r="BL112" s="82"/>
      <c r="BM112" s="82"/>
      <c r="BN112" s="82"/>
      <c r="BO112" s="82"/>
      <c r="BP112" s="82"/>
      <c r="BQ112" s="82"/>
      <c r="BR112" s="82"/>
      <c r="BS112" s="82"/>
      <c r="BT112" s="82"/>
      <c r="BU112" s="82"/>
      <c r="BV112" s="82"/>
      <c r="BW112" s="82"/>
      <c r="BX112" s="82"/>
      <c r="BY112" s="82"/>
      <c r="BZ112" s="82"/>
      <c r="CA112" s="82"/>
      <c r="CB112" s="82"/>
      <c r="CC112" s="82"/>
      <c r="CD112" s="82"/>
      <c r="CE112" s="82"/>
      <c r="CF112" s="82"/>
      <c r="CG112" s="82"/>
      <c r="CH112" s="82"/>
      <c r="CI112" s="82"/>
      <c r="CJ112" s="82"/>
      <c r="CK112" s="82"/>
      <c r="CL112" s="82"/>
      <c r="CM112" s="82"/>
      <c r="CN112" s="82"/>
      <c r="CO112" s="82"/>
      <c r="CP112" s="82"/>
      <c r="CQ112" s="82"/>
      <c r="CR112" s="82"/>
      <c r="CS112" s="82"/>
      <c r="CT112" s="82"/>
      <c r="CU112" s="82"/>
      <c r="CV112" s="82"/>
      <c r="CW112" s="82"/>
      <c r="CX112" s="82"/>
      <c r="CY112" s="82"/>
      <c r="CZ112" s="82"/>
      <c r="DA112" s="82"/>
      <c r="DB112" s="82"/>
      <c r="DC112" s="82"/>
      <c r="DD112" s="82"/>
      <c r="DE112" s="82"/>
    </row>
    <row r="113" spans="1:109" ht="14.25" thickTop="1" thickBot="1"/>
    <row r="114" spans="1:109" s="64" customFormat="1" ht="13.5" thickTop="1">
      <c r="A114" s="84" t="s">
        <v>114</v>
      </c>
      <c r="B114" s="85"/>
      <c r="C114" s="86">
        <v>2019</v>
      </c>
      <c r="D114" s="87"/>
      <c r="E114" s="87"/>
      <c r="F114" s="87"/>
      <c r="G114" s="86" t="s">
        <v>115</v>
      </c>
      <c r="H114" s="86" t="s">
        <v>115</v>
      </c>
      <c r="I114" s="88" t="s">
        <v>116</v>
      </c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</row>
    <row r="115" spans="1:109" s="94" customFormat="1">
      <c r="A115" s="89" t="s">
        <v>117</v>
      </c>
      <c r="B115" s="90"/>
      <c r="C115" s="57">
        <v>649783.22</v>
      </c>
      <c r="D115" s="91"/>
      <c r="E115" s="91"/>
      <c r="F115" s="91"/>
      <c r="G115" s="57">
        <f>C116</f>
        <v>201444.85</v>
      </c>
      <c r="H115" s="60"/>
      <c r="I115" s="92">
        <f>G116</f>
        <v>0</v>
      </c>
      <c r="J115" s="93"/>
      <c r="K115" s="93"/>
      <c r="L115" s="93"/>
      <c r="M115" s="93"/>
      <c r="N115" s="93"/>
      <c r="O115" s="93"/>
      <c r="P115" s="93"/>
      <c r="Q115" s="93"/>
      <c r="R115" s="93"/>
      <c r="S115" s="93"/>
      <c r="T115" s="93"/>
      <c r="U115" s="93"/>
      <c r="V115" s="93"/>
      <c r="W115" s="93"/>
      <c r="X115" s="93"/>
      <c r="Y115" s="93"/>
      <c r="Z115" s="93"/>
      <c r="AA115" s="93"/>
      <c r="AB115" s="93"/>
      <c r="AC115" s="93"/>
      <c r="AD115" s="93"/>
    </row>
    <row r="116" spans="1:109" s="94" customFormat="1">
      <c r="A116" s="89" t="s">
        <v>118</v>
      </c>
      <c r="B116" s="90"/>
      <c r="C116" s="57">
        <v>201444.85</v>
      </c>
      <c r="D116" s="91"/>
      <c r="E116" s="91"/>
      <c r="F116" s="91"/>
      <c r="G116" s="57"/>
      <c r="H116" s="95"/>
      <c r="I116" s="92"/>
      <c r="J116" s="93"/>
      <c r="K116" s="93"/>
      <c r="L116" s="93"/>
      <c r="M116" s="93"/>
      <c r="N116" s="93"/>
      <c r="O116" s="93"/>
      <c r="P116" s="93"/>
      <c r="Q116" s="93"/>
      <c r="R116" s="93"/>
      <c r="S116" s="93"/>
      <c r="T116" s="93"/>
      <c r="U116" s="93"/>
      <c r="V116" s="93"/>
      <c r="W116" s="93"/>
      <c r="X116" s="93"/>
      <c r="Y116" s="93"/>
      <c r="Z116" s="93"/>
      <c r="AA116" s="93"/>
      <c r="AB116" s="93"/>
      <c r="AC116" s="93"/>
      <c r="AD116" s="93"/>
    </row>
    <row r="117" spans="1:109" s="94" customFormat="1" ht="13.5" thickBot="1">
      <c r="A117" s="96" t="s">
        <v>119</v>
      </c>
      <c r="B117" s="97"/>
      <c r="C117" s="98">
        <f>C116-C115</f>
        <v>-448338.37</v>
      </c>
      <c r="D117" s="99"/>
      <c r="E117" s="99"/>
      <c r="F117" s="99"/>
      <c r="G117" s="98">
        <f>G116-G115</f>
        <v>-201444.85</v>
      </c>
      <c r="H117" s="60"/>
      <c r="I117" s="100">
        <f>I116-I115</f>
        <v>0</v>
      </c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93"/>
      <c r="X117" s="93"/>
      <c r="Y117" s="93"/>
      <c r="Z117" s="93"/>
      <c r="AA117" s="93"/>
      <c r="AB117" s="93"/>
      <c r="AC117" s="93"/>
      <c r="AD117" s="93"/>
    </row>
    <row r="118" spans="1:109" s="103" customFormat="1" ht="14.25" thickTop="1" thickBot="1">
      <c r="A118" s="101" t="s">
        <v>120</v>
      </c>
      <c r="B118" s="101"/>
      <c r="C118" s="102"/>
      <c r="D118" s="102"/>
      <c r="E118" s="102"/>
      <c r="F118" s="102"/>
      <c r="G118" s="102"/>
      <c r="H118" s="60"/>
      <c r="I118" s="102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  <c r="AA118" s="101"/>
      <c r="AB118" s="101"/>
      <c r="AC118" s="101"/>
      <c r="AD118" s="101"/>
    </row>
    <row r="119" spans="1:109" ht="14.25" thickTop="1" thickBot="1">
      <c r="A119" s="104" t="s">
        <v>121</v>
      </c>
      <c r="B119" s="105"/>
      <c r="C119" s="80"/>
      <c r="D119" s="106"/>
      <c r="E119" s="106"/>
      <c r="F119" s="106"/>
      <c r="G119" s="80"/>
      <c r="H119" s="60"/>
      <c r="I119" s="107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</row>
    <row r="120" spans="1:109" s="18" customFormat="1" ht="16.5" thickTop="1" thickBot="1">
      <c r="A120" s="108" t="s">
        <v>122</v>
      </c>
      <c r="B120" s="109"/>
      <c r="C120" s="110">
        <f>C109+C119-C116+C115</f>
        <v>-557264.11999999988</v>
      </c>
      <c r="D120" s="111"/>
      <c r="E120" s="111"/>
      <c r="F120" s="111"/>
      <c r="G120" s="110">
        <f>G109+G119-G116+G115</f>
        <v>115148.85</v>
      </c>
      <c r="H120" s="60"/>
      <c r="I120" s="110">
        <f>I109+I119-I116+I115</f>
        <v>95500</v>
      </c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12"/>
      <c r="U120" s="112"/>
      <c r="V120" s="112"/>
      <c r="W120" s="112"/>
      <c r="X120" s="112"/>
      <c r="Y120" s="112"/>
      <c r="Z120" s="112"/>
      <c r="AA120" s="112"/>
      <c r="AB120" s="112"/>
      <c r="AC120" s="112"/>
      <c r="AD120" s="112"/>
    </row>
    <row r="121" spans="1:109" ht="16.5" thickTop="1">
      <c r="A121" s="38" t="s">
        <v>123</v>
      </c>
      <c r="C121" s="113"/>
      <c r="D121" s="113"/>
      <c r="E121" s="113"/>
      <c r="F121" s="113"/>
      <c r="G121" s="113"/>
      <c r="H121" s="113"/>
      <c r="I121" s="11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</row>
    <row r="122" spans="1:109" ht="15.75">
      <c r="A122" s="38" t="s">
        <v>59</v>
      </c>
      <c r="C122" s="113"/>
      <c r="D122" s="113"/>
      <c r="E122" s="113"/>
      <c r="F122" s="113"/>
      <c r="G122" s="113"/>
      <c r="H122" s="113"/>
      <c r="I122" s="11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</row>
    <row r="123" spans="1:109">
      <c r="C123" s="113"/>
      <c r="D123" s="113"/>
      <c r="E123" s="113"/>
      <c r="F123" s="113"/>
      <c r="G123" s="113"/>
      <c r="H123" s="113"/>
      <c r="I123" s="11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</row>
    <row r="124" spans="1:109" ht="15.75" thickBot="1">
      <c r="A124" s="114" t="s">
        <v>124</v>
      </c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</row>
    <row r="125" spans="1:109" ht="13.5" thickTop="1">
      <c r="A125" s="115"/>
      <c r="B125" s="116"/>
      <c r="C125" s="117">
        <v>43465</v>
      </c>
      <c r="D125" s="118">
        <v>43830</v>
      </c>
      <c r="E125" s="119"/>
      <c r="F125" s="118">
        <v>44012</v>
      </c>
      <c r="G125" s="120" t="s">
        <v>125</v>
      </c>
      <c r="H125" s="121"/>
      <c r="I125" s="121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</row>
    <row r="126" spans="1:109" ht="14.25">
      <c r="A126" s="122">
        <v>1</v>
      </c>
      <c r="B126" s="123" t="s">
        <v>126</v>
      </c>
      <c r="C126" s="124">
        <f>C127+C130+C133</f>
        <v>6933930.8300000001</v>
      </c>
      <c r="D126" s="125">
        <f>D127+D130+D133</f>
        <v>5950993.6299999999</v>
      </c>
      <c r="E126" s="126"/>
      <c r="F126" s="125">
        <f>F127+F130+F133</f>
        <v>4514672.62</v>
      </c>
      <c r="G126" s="127">
        <f>G127+G130+G133</f>
        <v>5860000</v>
      </c>
      <c r="H126" s="128"/>
      <c r="I126" s="128"/>
      <c r="J126" s="189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</row>
    <row r="127" spans="1:109" ht="14.25">
      <c r="A127" s="129"/>
      <c r="B127" s="130" t="s">
        <v>127</v>
      </c>
      <c r="C127" s="131">
        <f>C128+C129</f>
        <v>0</v>
      </c>
      <c r="D127" s="132">
        <f>D128+D129</f>
        <v>0</v>
      </c>
      <c r="E127" s="133"/>
      <c r="F127" s="132">
        <f>F128+F129</f>
        <v>0</v>
      </c>
      <c r="G127" s="134">
        <f>G128+G129</f>
        <v>0</v>
      </c>
      <c r="H127" s="135"/>
      <c r="I127" s="135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</row>
    <row r="128" spans="1:109" ht="14.25">
      <c r="A128" s="129"/>
      <c r="B128" s="136" t="s">
        <v>128</v>
      </c>
      <c r="C128" s="131"/>
      <c r="D128" s="132"/>
      <c r="E128" s="133"/>
      <c r="F128" s="132"/>
      <c r="G128" s="134"/>
      <c r="H128" s="135"/>
      <c r="I128" s="135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</row>
    <row r="129" spans="1:102" ht="14.25">
      <c r="A129" s="129"/>
      <c r="B129" s="136" t="s">
        <v>129</v>
      </c>
      <c r="C129" s="131"/>
      <c r="D129" s="132"/>
      <c r="E129" s="133"/>
      <c r="F129" s="132"/>
      <c r="G129" s="134"/>
      <c r="H129" s="135"/>
      <c r="I129" s="135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</row>
    <row r="130" spans="1:102" ht="14.25">
      <c r="A130" s="129"/>
      <c r="B130" s="130" t="s">
        <v>130</v>
      </c>
      <c r="C130" s="131">
        <f>C131+C132</f>
        <v>6638346.1399999997</v>
      </c>
      <c r="D130" s="132">
        <f>D131+D132</f>
        <v>5736237.0099999998</v>
      </c>
      <c r="E130" s="133"/>
      <c r="F130" s="132">
        <f>F131+F132</f>
        <v>4335087.22</v>
      </c>
      <c r="G130" s="134">
        <f>G131+G132</f>
        <v>5730000</v>
      </c>
      <c r="H130" s="135"/>
      <c r="I130" s="135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</row>
    <row r="131" spans="1:102" ht="14.25">
      <c r="A131" s="129"/>
      <c r="B131" s="136" t="s">
        <v>128</v>
      </c>
      <c r="C131" s="131"/>
      <c r="D131" s="132"/>
      <c r="E131" s="133"/>
      <c r="F131" s="132"/>
      <c r="G131" s="134"/>
      <c r="H131" s="135"/>
      <c r="I131" s="135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</row>
    <row r="132" spans="1:102">
      <c r="A132" s="129"/>
      <c r="B132" s="136" t="s">
        <v>129</v>
      </c>
      <c r="C132" s="132">
        <v>6638346.1399999997</v>
      </c>
      <c r="D132" s="132">
        <v>5736237.0099999998</v>
      </c>
      <c r="E132" s="133"/>
      <c r="F132" s="132">
        <v>4335087.22</v>
      </c>
      <c r="G132" s="134">
        <v>5730000</v>
      </c>
      <c r="H132" s="135"/>
      <c r="I132" s="135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</row>
    <row r="133" spans="1:102" ht="14.25">
      <c r="A133" s="129"/>
      <c r="B133" s="130" t="s">
        <v>131</v>
      </c>
      <c r="C133" s="131">
        <f>C134+C135</f>
        <v>295584.69</v>
      </c>
      <c r="D133" s="132">
        <f>D134+D135</f>
        <v>214756.62</v>
      </c>
      <c r="E133" s="133"/>
      <c r="F133" s="132">
        <f>F134+F135</f>
        <v>179585.4</v>
      </c>
      <c r="G133" s="134">
        <f>G134+G135</f>
        <v>130000</v>
      </c>
      <c r="H133" s="135"/>
      <c r="I133" s="135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</row>
    <row r="134" spans="1:102" ht="14.25">
      <c r="A134" s="129"/>
      <c r="B134" s="136" t="s">
        <v>128</v>
      </c>
      <c r="C134" s="131"/>
      <c r="D134" s="132"/>
      <c r="E134" s="133"/>
      <c r="F134" s="132"/>
      <c r="G134" s="134"/>
      <c r="H134" s="135"/>
      <c r="I134" s="135"/>
    </row>
    <row r="135" spans="1:102" ht="14.25">
      <c r="A135" s="129"/>
      <c r="B135" s="136" t="s">
        <v>129</v>
      </c>
      <c r="C135" s="131">
        <v>295584.69</v>
      </c>
      <c r="D135" s="132">
        <v>214756.62</v>
      </c>
      <c r="E135" s="133"/>
      <c r="F135" s="132">
        <v>179585.4</v>
      </c>
      <c r="G135" s="134">
        <v>130000</v>
      </c>
      <c r="H135" s="135"/>
      <c r="I135" s="135"/>
    </row>
    <row r="136" spans="1:102" ht="14.25">
      <c r="A136" s="122">
        <v>2</v>
      </c>
      <c r="B136" s="123" t="s">
        <v>132</v>
      </c>
      <c r="C136" s="124">
        <f>C137+C138+C139</f>
        <v>0</v>
      </c>
      <c r="D136" s="125">
        <f>D137+D138+D139</f>
        <v>0</v>
      </c>
      <c r="E136" s="126"/>
      <c r="F136" s="125">
        <f>F137+F138+F139</f>
        <v>0</v>
      </c>
      <c r="G136" s="127">
        <f>G137+G138+G139</f>
        <v>0</v>
      </c>
      <c r="H136" s="128"/>
      <c r="I136" s="128"/>
    </row>
    <row r="137" spans="1:102" ht="14.25">
      <c r="A137" s="129"/>
      <c r="B137" s="130" t="s">
        <v>133</v>
      </c>
      <c r="C137" s="131"/>
      <c r="D137" s="132"/>
      <c r="E137" s="133"/>
      <c r="F137" s="132"/>
      <c r="G137" s="134"/>
      <c r="H137" s="135"/>
      <c r="I137" s="135"/>
    </row>
    <row r="138" spans="1:102" ht="14.25">
      <c r="A138" s="129"/>
      <c r="B138" s="130" t="s">
        <v>134</v>
      </c>
      <c r="C138" s="131"/>
      <c r="D138" s="132"/>
      <c r="E138" s="133"/>
      <c r="F138" s="132"/>
      <c r="G138" s="134"/>
      <c r="H138" s="135"/>
      <c r="I138" s="135"/>
    </row>
    <row r="139" spans="1:102" ht="14.25">
      <c r="A139" s="129"/>
      <c r="B139" s="130" t="s">
        <v>135</v>
      </c>
      <c r="C139" s="131"/>
      <c r="D139" s="132"/>
      <c r="E139" s="133"/>
      <c r="F139" s="132"/>
      <c r="G139" s="134"/>
      <c r="H139" s="135"/>
      <c r="I139" s="135"/>
    </row>
    <row r="140" spans="1:102" s="18" customFormat="1" ht="14.25">
      <c r="A140" s="122">
        <v>3</v>
      </c>
      <c r="B140" s="137" t="s">
        <v>136</v>
      </c>
      <c r="C140" s="138"/>
      <c r="D140" s="139"/>
      <c r="E140" s="140"/>
      <c r="F140" s="139"/>
      <c r="G140" s="141"/>
      <c r="H140" s="142"/>
      <c r="I140" s="14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</row>
    <row r="141" spans="1:102" ht="14.25">
      <c r="A141" s="122">
        <v>4</v>
      </c>
      <c r="B141" s="123" t="s">
        <v>137</v>
      </c>
      <c r="C141" s="138">
        <f>C142+C143</f>
        <v>0</v>
      </c>
      <c r="D141" s="139">
        <f>D142+D143</f>
        <v>0</v>
      </c>
      <c r="E141" s="140"/>
      <c r="F141" s="139">
        <f>F142+F143</f>
        <v>0</v>
      </c>
      <c r="G141" s="141">
        <f>G142+G143</f>
        <v>0</v>
      </c>
      <c r="H141" s="142"/>
      <c r="I141" s="142"/>
    </row>
    <row r="142" spans="1:102" ht="14.25">
      <c r="A142" s="129"/>
      <c r="B142" s="130" t="s">
        <v>138</v>
      </c>
      <c r="C142" s="131"/>
      <c r="D142" s="132"/>
      <c r="E142" s="133"/>
      <c r="F142" s="132"/>
      <c r="G142" s="134"/>
      <c r="H142" s="135"/>
      <c r="I142" s="135"/>
    </row>
    <row r="143" spans="1:102" ht="13.5" thickBot="1">
      <c r="A143" s="143"/>
      <c r="B143" s="144" t="s">
        <v>139</v>
      </c>
      <c r="C143" s="145"/>
      <c r="D143" s="145"/>
      <c r="E143" s="146"/>
      <c r="F143" s="145"/>
      <c r="G143" s="147"/>
      <c r="H143" s="148"/>
      <c r="I143" s="148"/>
    </row>
    <row r="144" spans="1:102" ht="13.5" thickTop="1">
      <c r="A144" s="149"/>
      <c r="B144" s="150"/>
      <c r="C144" s="151"/>
      <c r="D144" s="151"/>
      <c r="E144" s="151"/>
      <c r="F144" s="151"/>
      <c r="G144" s="151"/>
      <c r="H144" s="151"/>
      <c r="I144" s="151"/>
    </row>
    <row r="145" spans="1:102">
      <c r="A145" s="5"/>
      <c r="B145" s="152"/>
      <c r="C145" s="153"/>
      <c r="D145" s="153"/>
      <c r="E145" s="153"/>
      <c r="F145" s="153"/>
      <c r="G145" s="154"/>
      <c r="H145" s="154"/>
      <c r="I145" s="155"/>
    </row>
    <row r="146" spans="1:102">
      <c r="A146" s="156" t="s">
        <v>140</v>
      </c>
      <c r="B146" s="157" t="s">
        <v>140</v>
      </c>
      <c r="C146" s="5"/>
      <c r="D146" s="5"/>
      <c r="E146" s="5"/>
      <c r="F146" s="5"/>
      <c r="G146" s="158" t="s">
        <v>140</v>
      </c>
      <c r="H146" s="158"/>
      <c r="I146" s="5"/>
    </row>
    <row r="147" spans="1:102">
      <c r="A147" s="2"/>
      <c r="B147" s="159"/>
      <c r="C147" s="160"/>
      <c r="D147" s="160"/>
      <c r="E147" s="160"/>
      <c r="F147" s="160"/>
      <c r="G147" s="161"/>
      <c r="H147" s="161"/>
      <c r="I147" s="162"/>
    </row>
    <row r="148" spans="1:102">
      <c r="A148" s="5"/>
      <c r="B148" s="163"/>
      <c r="C148" s="163"/>
      <c r="D148" s="163"/>
      <c r="E148" s="163"/>
      <c r="F148" s="163"/>
      <c r="G148" s="164"/>
      <c r="H148" s="164"/>
      <c r="I148" s="165"/>
    </row>
    <row r="149" spans="1:102">
      <c r="A149" s="163" t="s">
        <v>141</v>
      </c>
      <c r="B149" s="163" t="s">
        <v>142</v>
      </c>
      <c r="C149" s="5"/>
      <c r="D149" s="5"/>
      <c r="E149" s="5"/>
      <c r="F149" s="5"/>
      <c r="G149" s="166" t="s">
        <v>143</v>
      </c>
      <c r="H149" s="166"/>
      <c r="I149" s="165"/>
    </row>
    <row r="150" spans="1:102">
      <c r="A150" s="2"/>
      <c r="B150" s="167"/>
      <c r="C150" s="168"/>
      <c r="D150" s="168"/>
      <c r="E150" s="168"/>
      <c r="F150" s="168"/>
      <c r="G150" s="169"/>
      <c r="H150" s="169"/>
      <c r="I150" s="170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</row>
    <row r="151" spans="1:102">
      <c r="A151" s="5"/>
      <c r="B151" s="171"/>
      <c r="C151" s="172"/>
      <c r="D151" s="172"/>
      <c r="E151" s="172"/>
      <c r="F151" s="172"/>
      <c r="G151" s="173"/>
      <c r="H151" s="173"/>
      <c r="I151" s="174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</row>
    <row r="152" spans="1:102">
      <c r="A152" s="175"/>
      <c r="B152" s="176"/>
      <c r="C152" s="151"/>
      <c r="D152" s="151"/>
      <c r="E152" s="151"/>
      <c r="F152" s="151"/>
      <c r="G152" s="151"/>
      <c r="H152" s="151"/>
      <c r="I152" s="151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</row>
    <row r="153" spans="1:102" ht="14.25">
      <c r="A153" s="177" t="s">
        <v>144</v>
      </c>
      <c r="C153" s="178" t="s">
        <v>145</v>
      </c>
      <c r="D153" s="178"/>
      <c r="E153" s="178"/>
      <c r="F153" s="178"/>
      <c r="G153" s="151"/>
      <c r="H153" s="151"/>
      <c r="I153" s="151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</row>
    <row r="154" spans="1:102" ht="13.5" thickBot="1">
      <c r="A154" s="179" t="s">
        <v>146</v>
      </c>
      <c r="C154" s="113"/>
      <c r="D154" s="113"/>
      <c r="E154" s="113"/>
      <c r="F154" s="113"/>
      <c r="G154" s="113"/>
      <c r="H154" s="113"/>
      <c r="I154" s="11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</row>
    <row r="155" spans="1:102" ht="78" thickTop="1" thickBot="1">
      <c r="A155" s="10"/>
      <c r="B155" s="11" t="s">
        <v>9</v>
      </c>
      <c r="C155" s="11" t="s">
        <v>10</v>
      </c>
      <c r="D155" s="11" t="s">
        <v>11</v>
      </c>
      <c r="E155" s="11" t="s">
        <v>12</v>
      </c>
      <c r="F155" s="11" t="s">
        <v>13</v>
      </c>
      <c r="G155" s="11" t="s">
        <v>147</v>
      </c>
      <c r="H155" s="180" t="s">
        <v>148</v>
      </c>
      <c r="I155" s="13" t="s">
        <v>16</v>
      </c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</row>
    <row r="156" spans="1:102" ht="13.5" thickTop="1">
      <c r="A156" s="181"/>
      <c r="B156" s="182" t="s">
        <v>6</v>
      </c>
      <c r="C156" s="183" t="e">
        <f>C157+C158+C159+C160+C161</f>
        <v>#REF!</v>
      </c>
      <c r="D156" s="183">
        <f t="shared" ref="D156:I156" si="2">D157+D158+D159+D160+D161</f>
        <v>4375000</v>
      </c>
      <c r="E156" s="183">
        <f t="shared" si="2"/>
        <v>4375000</v>
      </c>
      <c r="F156" s="183">
        <f t="shared" si="2"/>
        <v>425827.30000000005</v>
      </c>
      <c r="G156" s="183">
        <f t="shared" si="2"/>
        <v>3880000</v>
      </c>
      <c r="H156" s="183">
        <f t="shared" si="2"/>
        <v>0</v>
      </c>
      <c r="I156" s="183">
        <f t="shared" si="2"/>
        <v>3820000</v>
      </c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</row>
    <row r="157" spans="1:102">
      <c r="A157" s="184"/>
      <c r="B157" s="185" t="s">
        <v>149</v>
      </c>
      <c r="C157" s="186">
        <f>C28</f>
        <v>651481.75</v>
      </c>
      <c r="D157" s="186">
        <f t="shared" ref="D157:I157" si="3">D28</f>
        <v>753100</v>
      </c>
      <c r="E157" s="186">
        <f t="shared" si="3"/>
        <v>753100</v>
      </c>
      <c r="F157" s="186">
        <f t="shared" si="3"/>
        <v>365024.16</v>
      </c>
      <c r="G157" s="186">
        <f t="shared" si="3"/>
        <v>680000</v>
      </c>
      <c r="H157" s="186">
        <f t="shared" si="3"/>
        <v>0</v>
      </c>
      <c r="I157" s="186">
        <f t="shared" si="3"/>
        <v>750000</v>
      </c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</row>
    <row r="158" spans="1:102">
      <c r="A158" s="184"/>
      <c r="B158" s="185" t="s">
        <v>85</v>
      </c>
      <c r="C158" s="186">
        <f>C24+C37+C48</f>
        <v>192598.92</v>
      </c>
      <c r="D158" s="186">
        <f t="shared" ref="D158:I158" si="4">D24+D37+D48</f>
        <v>203000</v>
      </c>
      <c r="E158" s="186">
        <f t="shared" si="4"/>
        <v>203000</v>
      </c>
      <c r="F158" s="186">
        <f t="shared" si="4"/>
        <v>55479.71</v>
      </c>
      <c r="G158" s="186">
        <f t="shared" si="4"/>
        <v>122000</v>
      </c>
      <c r="H158" s="186">
        <f t="shared" si="4"/>
        <v>0</v>
      </c>
      <c r="I158" s="186">
        <f t="shared" si="4"/>
        <v>145000</v>
      </c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</row>
    <row r="159" spans="1:102">
      <c r="A159" s="184"/>
      <c r="B159" s="185" t="s">
        <v>150</v>
      </c>
      <c r="C159" s="186">
        <f t="shared" ref="C159:I159" si="5">C13+C31+C43+C53</f>
        <v>1880000</v>
      </c>
      <c r="D159" s="186">
        <f t="shared" si="5"/>
        <v>3200000</v>
      </c>
      <c r="E159" s="186">
        <f t="shared" si="5"/>
        <v>3200000</v>
      </c>
      <c r="F159" s="186">
        <f t="shared" si="5"/>
        <v>0</v>
      </c>
      <c r="G159" s="186">
        <f t="shared" si="5"/>
        <v>2880000</v>
      </c>
      <c r="H159" s="186">
        <f t="shared" si="5"/>
        <v>0</v>
      </c>
      <c r="I159" s="186">
        <f t="shared" si="5"/>
        <v>2700000</v>
      </c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</row>
    <row r="160" spans="1:102">
      <c r="A160" s="184"/>
      <c r="B160" s="185" t="s">
        <v>151</v>
      </c>
      <c r="C160" s="186">
        <f t="shared" ref="C160:I160" si="6">C54</f>
        <v>0</v>
      </c>
      <c r="D160" s="186">
        <f t="shared" si="6"/>
        <v>0</v>
      </c>
      <c r="E160" s="186">
        <f t="shared" si="6"/>
        <v>0</v>
      </c>
      <c r="F160" s="186">
        <f t="shared" si="6"/>
        <v>0</v>
      </c>
      <c r="G160" s="186">
        <f t="shared" si="6"/>
        <v>0</v>
      </c>
      <c r="H160" s="186">
        <f t="shared" si="6"/>
        <v>0</v>
      </c>
      <c r="I160" s="186">
        <f t="shared" si="6"/>
        <v>0</v>
      </c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</row>
    <row r="161" spans="1:102">
      <c r="A161" s="184"/>
      <c r="B161" s="185" t="s">
        <v>152</v>
      </c>
      <c r="C161" s="186" t="e">
        <f>(C12-C13)+C14+C16+(C19-C20-#REF!)+C24+(#REF!-#REF!)+(C27-C31-C33-C37)+(C41-C43-C44-C48-C49)+(C52-C53-C54-C56)</f>
        <v>#REF!</v>
      </c>
      <c r="D161" s="186">
        <f t="shared" ref="D161:I161" si="7">(D12-D13)+D14+D16+(D19-D20-D24)+D26+(D27-D28)+(D29-D31-D33-D37)+(D41-D43-D44-D48-D49)+(D52-D53-D54-D56)</f>
        <v>218900</v>
      </c>
      <c r="E161" s="186">
        <f t="shared" si="7"/>
        <v>218900</v>
      </c>
      <c r="F161" s="186">
        <f t="shared" si="7"/>
        <v>5323.4300000000549</v>
      </c>
      <c r="G161" s="186">
        <f t="shared" si="7"/>
        <v>198000</v>
      </c>
      <c r="H161" s="186">
        <f t="shared" si="7"/>
        <v>0</v>
      </c>
      <c r="I161" s="186">
        <f t="shared" si="7"/>
        <v>225000</v>
      </c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</row>
    <row r="162" spans="1:102">
      <c r="A162" s="184"/>
      <c r="B162" s="185"/>
      <c r="C162" s="186"/>
      <c r="D162" s="186"/>
      <c r="E162" s="186"/>
      <c r="F162" s="186"/>
      <c r="G162" s="186"/>
      <c r="H162" s="186"/>
      <c r="I162" s="186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</row>
    <row r="163" spans="1:102">
      <c r="A163" s="184"/>
      <c r="B163" s="187" t="s">
        <v>60</v>
      </c>
      <c r="C163" s="188">
        <f t="shared" ref="C163:I163" si="8">C164+C165+C166+C167+C168+C169</f>
        <v>3851884.58</v>
      </c>
      <c r="D163" s="188">
        <f t="shared" si="8"/>
        <v>4260000</v>
      </c>
      <c r="E163" s="188">
        <f t="shared" si="8"/>
        <v>4460399.5</v>
      </c>
      <c r="F163" s="188">
        <f t="shared" si="8"/>
        <v>1716864.94</v>
      </c>
      <c r="G163" s="188">
        <f t="shared" si="8"/>
        <v>3966296</v>
      </c>
      <c r="H163" s="188">
        <f t="shared" si="8"/>
        <v>10250</v>
      </c>
      <c r="I163" s="188">
        <f t="shared" si="8"/>
        <v>3724500</v>
      </c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</row>
    <row r="164" spans="1:102">
      <c r="A164" s="184"/>
      <c r="B164" s="185" t="s">
        <v>153</v>
      </c>
      <c r="C164" s="186">
        <f t="shared" ref="C164:G164" si="9">C66+C70</f>
        <v>1448577.52</v>
      </c>
      <c r="D164" s="186">
        <f t="shared" si="9"/>
        <v>1561296</v>
      </c>
      <c r="E164" s="186">
        <f t="shared" si="9"/>
        <v>1561296</v>
      </c>
      <c r="F164" s="186">
        <f t="shared" si="9"/>
        <v>825622.63</v>
      </c>
      <c r="G164" s="186">
        <f t="shared" si="9"/>
        <v>1561296</v>
      </c>
      <c r="H164" s="186">
        <f>H66+H70</f>
        <v>0</v>
      </c>
      <c r="I164" s="186">
        <f>I66+I70</f>
        <v>1624000</v>
      </c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</row>
    <row r="165" spans="1:102">
      <c r="A165" s="184"/>
      <c r="B165" s="185" t="s">
        <v>154</v>
      </c>
      <c r="C165" s="186">
        <f t="shared" ref="C165:I165" si="10">C82</f>
        <v>651481.75</v>
      </c>
      <c r="D165" s="186">
        <f t="shared" si="10"/>
        <v>753100</v>
      </c>
      <c r="E165" s="186">
        <f t="shared" si="10"/>
        <v>753100</v>
      </c>
      <c r="F165" s="186">
        <f t="shared" si="10"/>
        <v>365024.16</v>
      </c>
      <c r="G165" s="186">
        <f t="shared" si="10"/>
        <v>680000</v>
      </c>
      <c r="H165" s="186">
        <f t="shared" si="10"/>
        <v>0</v>
      </c>
      <c r="I165" s="186">
        <f t="shared" si="10"/>
        <v>750000</v>
      </c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</row>
    <row r="166" spans="1:102">
      <c r="A166" s="184"/>
      <c r="B166" s="185" t="s">
        <v>155</v>
      </c>
      <c r="C166" s="186">
        <f t="shared" ref="C166:I166" si="11">C81</f>
        <v>1393563.46</v>
      </c>
      <c r="D166" s="186">
        <f t="shared" si="11"/>
        <v>1377554</v>
      </c>
      <c r="E166" s="186">
        <f t="shared" si="11"/>
        <v>1541972.52</v>
      </c>
      <c r="F166" s="186">
        <f t="shared" si="11"/>
        <v>373034.03</v>
      </c>
      <c r="G166" s="186">
        <f t="shared" si="11"/>
        <v>1200000</v>
      </c>
      <c r="H166" s="186">
        <f t="shared" si="11"/>
        <v>0</v>
      </c>
      <c r="I166" s="186">
        <f t="shared" si="11"/>
        <v>862500</v>
      </c>
    </row>
    <row r="167" spans="1:102">
      <c r="A167" s="184"/>
      <c r="B167" s="185" t="s">
        <v>85</v>
      </c>
      <c r="C167" s="186">
        <f t="shared" ref="C167:I167" si="12">C86</f>
        <v>0</v>
      </c>
      <c r="D167" s="186">
        <f t="shared" si="12"/>
        <v>0</v>
      </c>
      <c r="E167" s="186">
        <f t="shared" si="12"/>
        <v>0</v>
      </c>
      <c r="F167" s="186">
        <f t="shared" si="12"/>
        <v>0</v>
      </c>
      <c r="G167" s="186">
        <f t="shared" si="12"/>
        <v>0</v>
      </c>
      <c r="H167" s="186">
        <f t="shared" si="12"/>
        <v>0</v>
      </c>
      <c r="I167" s="186">
        <f t="shared" si="12"/>
        <v>0</v>
      </c>
      <c r="J167" s="189"/>
    </row>
    <row r="168" spans="1:102">
      <c r="A168" s="184"/>
      <c r="B168" s="185" t="s">
        <v>156</v>
      </c>
      <c r="C168" s="186">
        <f t="shared" ref="C168:I168" si="13">C90-C100</f>
        <v>0</v>
      </c>
      <c r="D168" s="186">
        <f t="shared" si="13"/>
        <v>0</v>
      </c>
      <c r="E168" s="186">
        <f t="shared" si="13"/>
        <v>0</v>
      </c>
      <c r="F168" s="186">
        <f t="shared" si="13"/>
        <v>0</v>
      </c>
      <c r="G168" s="186">
        <f t="shared" si="13"/>
        <v>0</v>
      </c>
      <c r="H168" s="186">
        <f t="shared" si="13"/>
        <v>0</v>
      </c>
      <c r="I168" s="186">
        <f t="shared" si="13"/>
        <v>0</v>
      </c>
    </row>
    <row r="169" spans="1:102" ht="13.5" thickBot="1">
      <c r="A169" s="190"/>
      <c r="B169" s="191" t="s">
        <v>157</v>
      </c>
      <c r="C169" s="192">
        <f>(C65-C66-C70)+C80+C83+(C84-C85-C88)+C89</f>
        <v>358261.85</v>
      </c>
      <c r="D169" s="193">
        <f>(D65-D66-D70)+D80+D83+(D84-D85-D88)+D89+D105</f>
        <v>568050</v>
      </c>
      <c r="E169" s="193">
        <f>(E65-E66-E70)+E80+E83+(E84-E85-E88)+E89+E105</f>
        <v>604030.98</v>
      </c>
      <c r="F169" s="192">
        <f>(F65-F66-F70)+F80+F83+(F84-F85-F88)+F89</f>
        <v>153184.12</v>
      </c>
      <c r="G169" s="192">
        <f>(G65-G66-G70)+G80+G83+(G84-G85-G88)+G89</f>
        <v>525000</v>
      </c>
      <c r="H169" s="192">
        <f>(H65-H66-H70)+H80+H83+(H84-H85-H88)+H89</f>
        <v>10250</v>
      </c>
      <c r="I169" s="193">
        <f>(I65-I66-I70)+I80+I83+(I84-I85-I88)+I89+I105</f>
        <v>488000</v>
      </c>
    </row>
    <row r="170" spans="1:102" ht="14.25" thickTop="1" thickBot="1">
      <c r="A170" s="194"/>
      <c r="B170" s="195" t="s">
        <v>158</v>
      </c>
      <c r="C170" s="196" t="e">
        <f t="shared" ref="C170:I170" si="14">C156-C163</f>
        <v>#REF!</v>
      </c>
      <c r="D170" s="196">
        <f t="shared" si="14"/>
        <v>115000</v>
      </c>
      <c r="E170" s="196">
        <f t="shared" si="14"/>
        <v>-85399.5</v>
      </c>
      <c r="F170" s="196">
        <f t="shared" si="14"/>
        <v>-1291037.6399999999</v>
      </c>
      <c r="G170" s="196">
        <f t="shared" si="14"/>
        <v>-86296</v>
      </c>
      <c r="H170" s="196">
        <f t="shared" si="14"/>
        <v>-10250</v>
      </c>
      <c r="I170" s="196">
        <f t="shared" si="14"/>
        <v>95500</v>
      </c>
    </row>
    <row r="171" spans="1:102" ht="15.75" thickTop="1" thickBot="1">
      <c r="A171" s="197"/>
      <c r="B171" s="198"/>
      <c r="C171" s="199"/>
      <c r="D171" s="199"/>
      <c r="E171" s="199"/>
      <c r="F171" s="199"/>
      <c r="G171" s="199"/>
      <c r="H171" s="199"/>
      <c r="I171" s="199"/>
    </row>
    <row r="172" spans="1:102" ht="14.25" thickTop="1" thickBot="1">
      <c r="A172" s="200"/>
      <c r="B172" s="201" t="s">
        <v>159</v>
      </c>
      <c r="C172" s="202">
        <f>C117</f>
        <v>-448338.37</v>
      </c>
      <c r="D172" s="203"/>
      <c r="E172" s="203"/>
      <c r="F172" s="203"/>
      <c r="G172" s="202">
        <f>G117</f>
        <v>-201444.85</v>
      </c>
      <c r="H172" s="135"/>
      <c r="I172" s="202">
        <f>I117</f>
        <v>0</v>
      </c>
      <c r="J172" s="189"/>
    </row>
    <row r="173" spans="1:102" ht="14.25" thickTop="1" thickBot="1">
      <c r="A173" s="204"/>
      <c r="B173" s="104" t="s">
        <v>121</v>
      </c>
      <c r="C173" s="80">
        <f>C119</f>
        <v>0</v>
      </c>
      <c r="D173" s="106"/>
      <c r="E173" s="106"/>
      <c r="F173" s="106"/>
      <c r="G173" s="80">
        <f>G119</f>
        <v>0</v>
      </c>
      <c r="H173" s="135"/>
      <c r="I173" s="80">
        <f>I119</f>
        <v>0</v>
      </c>
    </row>
    <row r="174" spans="1:102" ht="16.5" thickTop="1" thickBot="1">
      <c r="A174" s="205"/>
      <c r="B174" s="206" t="s">
        <v>122</v>
      </c>
      <c r="C174" s="72" t="e">
        <f>C170+C173-C172</f>
        <v>#REF!</v>
      </c>
      <c r="D174" s="111"/>
      <c r="E174" s="111"/>
      <c r="F174" s="111"/>
      <c r="G174" s="110">
        <f>G170+G173-G172</f>
        <v>115148.85</v>
      </c>
      <c r="H174" s="135"/>
      <c r="I174" s="110">
        <f>I170+I173-I172</f>
        <v>95500</v>
      </c>
    </row>
    <row r="175" spans="1:102" ht="16.5" thickTop="1">
      <c r="A175" s="38" t="s">
        <v>160</v>
      </c>
      <c r="B175" s="150"/>
      <c r="C175" s="151"/>
      <c r="D175" s="151"/>
      <c r="E175" s="151"/>
      <c r="F175" s="151"/>
      <c r="G175" s="151"/>
      <c r="H175" s="151"/>
      <c r="I175" s="151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</row>
    <row r="176" spans="1:102">
      <c r="A176" s="175"/>
      <c r="B176" s="150"/>
      <c r="C176" s="151"/>
      <c r="D176" s="151"/>
      <c r="E176" s="151"/>
      <c r="F176" s="151"/>
      <c r="G176" s="151"/>
      <c r="H176" s="151"/>
      <c r="I176" s="151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</row>
    <row r="177" spans="1:102" ht="19.5">
      <c r="A177" s="218" t="s">
        <v>161</v>
      </c>
      <c r="B177" s="219"/>
      <c r="C177" s="219"/>
      <c r="D177" s="219"/>
      <c r="E177" s="219"/>
      <c r="F177" s="219"/>
      <c r="G177" s="219"/>
      <c r="H177" s="219"/>
      <c r="I177" s="220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</row>
    <row r="178" spans="1:102">
      <c r="A178" s="207"/>
      <c r="B178" s="1"/>
      <c r="C178" s="1"/>
      <c r="D178" s="1"/>
      <c r="E178" s="1"/>
      <c r="F178" s="1"/>
      <c r="G178" s="1"/>
      <c r="H178" s="1"/>
      <c r="I178" s="208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</row>
    <row r="179" spans="1:102">
      <c r="A179" s="209"/>
      <c r="B179" s="64"/>
      <c r="C179" s="64"/>
      <c r="D179" s="64"/>
      <c r="E179" s="64"/>
      <c r="F179" s="64"/>
      <c r="G179" s="64"/>
      <c r="H179" s="64"/>
      <c r="I179" s="210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</row>
    <row r="180" spans="1:102">
      <c r="A180" s="209"/>
      <c r="B180" s="64"/>
      <c r="C180" s="64"/>
      <c r="D180" s="64"/>
      <c r="E180" s="64"/>
      <c r="F180" s="64"/>
      <c r="G180" s="64"/>
      <c r="H180" s="64"/>
      <c r="I180" s="210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</row>
    <row r="181" spans="1:102" s="2" customFormat="1" ht="15">
      <c r="A181" s="209"/>
      <c r="B181" s="64"/>
      <c r="C181" s="64"/>
      <c r="D181" s="64"/>
      <c r="E181" s="64"/>
      <c r="F181" s="211" t="s">
        <v>162</v>
      </c>
      <c r="G181" s="64"/>
      <c r="H181" s="64"/>
      <c r="I181" s="210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102" s="2" customFormat="1">
      <c r="A182" s="209"/>
      <c r="B182" s="64"/>
      <c r="C182" s="64"/>
      <c r="D182" s="64"/>
      <c r="E182" s="64"/>
      <c r="F182" s="64"/>
      <c r="G182" s="64"/>
      <c r="H182" s="64"/>
      <c r="I182" s="210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102" s="2" customFormat="1">
      <c r="A183" s="209"/>
      <c r="B183" s="64"/>
      <c r="C183" s="64"/>
      <c r="D183" s="64"/>
      <c r="E183" s="64"/>
      <c r="F183" s="64"/>
      <c r="G183" s="64"/>
      <c r="H183" s="64"/>
      <c r="I183" s="210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102" s="2" customFormat="1">
      <c r="A184" s="212"/>
      <c r="B184" s="213"/>
      <c r="C184" s="213"/>
      <c r="D184" s="213"/>
      <c r="E184" s="213"/>
      <c r="F184" s="213"/>
      <c r="G184" s="213"/>
      <c r="H184" s="213"/>
      <c r="I184" s="214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102" s="2" customFormat="1"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102" s="2" customFormat="1"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102" s="2" customFormat="1"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</sheetData>
  <mergeCells count="3">
    <mergeCell ref="A2:I2"/>
    <mergeCell ref="A112:B112"/>
    <mergeCell ref="A177:I177"/>
  </mergeCells>
  <hyperlinks>
    <hyperlink ref="B6" r:id="rId1" display="olkoula@iky.g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1"/>
  <sheetViews>
    <sheetView topLeftCell="A4" workbookViewId="0">
      <selection activeCell="H10" sqref="H10"/>
    </sheetView>
  </sheetViews>
  <sheetFormatPr defaultColWidth="9.140625" defaultRowHeight="12.75"/>
  <cols>
    <col min="1" max="1" width="57.7109375" style="222" customWidth="1"/>
    <col min="2" max="2" width="15.5703125" style="222" bestFit="1" customWidth="1"/>
    <col min="3" max="3" width="15.28515625" style="222" customWidth="1"/>
    <col min="4" max="4" width="15.5703125" style="222" bestFit="1" customWidth="1"/>
    <col min="5" max="5" width="15.42578125" style="222" customWidth="1"/>
    <col min="6" max="6" width="16.42578125" style="222" customWidth="1"/>
    <col min="7" max="7" width="15.5703125" style="222" bestFit="1" customWidth="1"/>
    <col min="8" max="8" width="15.5703125" style="222" customWidth="1"/>
    <col min="9" max="9" width="14.85546875" style="222" customWidth="1"/>
    <col min="10" max="16384" width="9.140625" style="222"/>
  </cols>
  <sheetData>
    <row r="1" spans="1:9" ht="15.75">
      <c r="A1" s="221" t="s">
        <v>163</v>
      </c>
      <c r="B1" s="221"/>
      <c r="C1" s="221"/>
      <c r="D1" s="221"/>
      <c r="E1" s="221"/>
      <c r="F1" s="221"/>
      <c r="G1" s="221"/>
      <c r="H1" s="221"/>
      <c r="I1" s="221"/>
    </row>
    <row r="2" spans="1:9" ht="15.75">
      <c r="A2" s="221" t="s">
        <v>164</v>
      </c>
      <c r="B2" s="221"/>
      <c r="C2" s="221"/>
      <c r="D2" s="221"/>
      <c r="E2" s="221"/>
      <c r="F2" s="221"/>
      <c r="G2" s="221"/>
      <c r="H2" s="221"/>
      <c r="I2" s="221"/>
    </row>
    <row r="3" spans="1:9" ht="15.75">
      <c r="A3" s="223"/>
    </row>
    <row r="4" spans="1:9" ht="15.75">
      <c r="A4" s="221" t="s">
        <v>203</v>
      </c>
      <c r="B4" s="221"/>
      <c r="C4" s="221"/>
      <c r="D4" s="221"/>
      <c r="E4" s="221"/>
      <c r="F4" s="221"/>
      <c r="G4" s="221"/>
      <c r="H4" s="221"/>
      <c r="I4" s="221"/>
    </row>
    <row r="5" spans="1:9" ht="15.75">
      <c r="A5" s="224" t="s">
        <v>204</v>
      </c>
      <c r="B5" s="224"/>
      <c r="C5" s="224"/>
      <c r="D5" s="224"/>
      <c r="E5" s="224"/>
      <c r="F5" s="224"/>
      <c r="G5" s="224"/>
      <c r="H5" s="224"/>
      <c r="I5" s="224"/>
    </row>
    <row r="6" spans="1:9" ht="16.5" thickBot="1">
      <c r="A6" s="223"/>
    </row>
    <row r="7" spans="1:9" s="149" customFormat="1" ht="15.75" thickBot="1">
      <c r="A7" s="225"/>
      <c r="B7" s="226">
        <v>2019</v>
      </c>
      <c r="C7" s="227"/>
      <c r="D7" s="226">
        <v>2020</v>
      </c>
      <c r="E7" s="228"/>
      <c r="F7" s="227"/>
      <c r="G7" s="226">
        <v>2021</v>
      </c>
      <c r="H7" s="228"/>
      <c r="I7" s="227"/>
    </row>
    <row r="8" spans="1:9" s="149" customFormat="1" ht="72.75" thickBot="1">
      <c r="A8" s="225"/>
      <c r="B8" s="229" t="s">
        <v>165</v>
      </c>
      <c r="C8" s="230" t="s">
        <v>166</v>
      </c>
      <c r="D8" s="229" t="s">
        <v>165</v>
      </c>
      <c r="E8" s="231" t="s">
        <v>166</v>
      </c>
      <c r="F8" s="232" t="s">
        <v>167</v>
      </c>
      <c r="G8" s="229" t="s">
        <v>165</v>
      </c>
      <c r="H8" s="231" t="s">
        <v>166</v>
      </c>
      <c r="I8" s="232" t="s">
        <v>167</v>
      </c>
    </row>
    <row r="9" spans="1:9" s="149" customFormat="1" ht="32.25">
      <c r="A9" s="233" t="s">
        <v>168</v>
      </c>
      <c r="B9" s="234">
        <v>46</v>
      </c>
      <c r="C9" s="235">
        <v>1125000</v>
      </c>
      <c r="D9" s="236">
        <f>B21</f>
        <v>46</v>
      </c>
      <c r="E9" s="237">
        <v>1195000</v>
      </c>
      <c r="F9" s="238">
        <f>E9</f>
        <v>1195000</v>
      </c>
      <c r="G9" s="236">
        <f>D21</f>
        <v>45</v>
      </c>
      <c r="H9" s="237">
        <v>1183000</v>
      </c>
      <c r="I9" s="238">
        <f>H9</f>
        <v>1183000</v>
      </c>
    </row>
    <row r="10" spans="1:9" s="149" customFormat="1" ht="15">
      <c r="A10" s="239"/>
      <c r="B10" s="240"/>
      <c r="C10" s="241"/>
      <c r="D10" s="242"/>
      <c r="E10" s="243"/>
      <c r="F10" s="244"/>
      <c r="G10" s="242"/>
      <c r="H10" s="243"/>
      <c r="I10" s="244"/>
    </row>
    <row r="11" spans="1:9" s="149" customFormat="1" ht="15">
      <c r="A11" s="245" t="s">
        <v>169</v>
      </c>
      <c r="B11" s="240">
        <f t="shared" ref="B11:I11" si="0">SUM(B12:B13)</f>
        <v>0</v>
      </c>
      <c r="C11" s="241">
        <f t="shared" si="0"/>
        <v>0</v>
      </c>
      <c r="D11" s="242">
        <f t="shared" si="0"/>
        <v>0</v>
      </c>
      <c r="E11" s="243">
        <f t="shared" si="0"/>
        <v>0</v>
      </c>
      <c r="F11" s="244">
        <f t="shared" si="0"/>
        <v>0</v>
      </c>
      <c r="G11" s="242">
        <f t="shared" si="0"/>
        <v>0</v>
      </c>
      <c r="H11" s="243">
        <f t="shared" si="0"/>
        <v>0</v>
      </c>
      <c r="I11" s="244">
        <f t="shared" si="0"/>
        <v>0</v>
      </c>
    </row>
    <row r="12" spans="1:9" s="149" customFormat="1" ht="14.25">
      <c r="A12" s="246" t="s">
        <v>170</v>
      </c>
      <c r="B12" s="247"/>
      <c r="C12" s="248"/>
      <c r="D12" s="249"/>
      <c r="E12" s="250"/>
      <c r="F12" s="251"/>
      <c r="G12" s="249"/>
      <c r="H12" s="250"/>
      <c r="I12" s="251"/>
    </row>
    <row r="13" spans="1:9" s="149" customFormat="1" ht="14.25">
      <c r="A13" s="246" t="s">
        <v>171</v>
      </c>
      <c r="B13" s="247"/>
      <c r="C13" s="248"/>
      <c r="D13" s="249"/>
      <c r="E13" s="250"/>
      <c r="F13" s="251"/>
      <c r="G13" s="249"/>
      <c r="H13" s="250"/>
      <c r="I13" s="251"/>
    </row>
    <row r="14" spans="1:9" s="149" customFormat="1" ht="15">
      <c r="A14" s="239"/>
      <c r="B14" s="240"/>
      <c r="C14" s="241"/>
      <c r="D14" s="242"/>
      <c r="E14" s="243"/>
      <c r="F14" s="244"/>
      <c r="G14" s="242"/>
      <c r="H14" s="243"/>
      <c r="I14" s="244"/>
    </row>
    <row r="15" spans="1:9" s="149" customFormat="1" ht="15">
      <c r="A15" s="245" t="s">
        <v>172</v>
      </c>
      <c r="B15" s="240">
        <f t="shared" ref="B15:I15" si="1">SUM(B16:B19)</f>
        <v>0</v>
      </c>
      <c r="C15" s="241">
        <f t="shared" si="1"/>
        <v>0</v>
      </c>
      <c r="D15" s="242">
        <f t="shared" si="1"/>
        <v>1</v>
      </c>
      <c r="E15" s="243">
        <f t="shared" si="1"/>
        <v>22200</v>
      </c>
      <c r="F15" s="244">
        <f t="shared" si="1"/>
        <v>0</v>
      </c>
      <c r="G15" s="242">
        <f t="shared" si="1"/>
        <v>0</v>
      </c>
      <c r="H15" s="243">
        <f t="shared" si="1"/>
        <v>0</v>
      </c>
      <c r="I15" s="244">
        <f t="shared" si="1"/>
        <v>0</v>
      </c>
    </row>
    <row r="16" spans="1:9" s="149" customFormat="1" ht="14.25">
      <c r="A16" s="246" t="s">
        <v>173</v>
      </c>
      <c r="B16" s="247"/>
      <c r="C16" s="248"/>
      <c r="D16" s="249">
        <v>1</v>
      </c>
      <c r="E16" s="250">
        <v>22200</v>
      </c>
      <c r="F16" s="251"/>
      <c r="G16" s="249"/>
      <c r="H16" s="250"/>
      <c r="I16" s="251"/>
    </row>
    <row r="17" spans="1:9" s="149" customFormat="1" ht="14.25">
      <c r="A17" s="246" t="s">
        <v>174</v>
      </c>
      <c r="B17" s="247"/>
      <c r="C17" s="248"/>
      <c r="D17" s="249"/>
      <c r="E17" s="250"/>
      <c r="F17" s="251"/>
      <c r="G17" s="249"/>
      <c r="H17" s="250"/>
      <c r="I17" s="251"/>
    </row>
    <row r="18" spans="1:9" s="149" customFormat="1" ht="14.25">
      <c r="A18" s="246" t="s">
        <v>175</v>
      </c>
      <c r="B18" s="247"/>
      <c r="C18" s="248"/>
      <c r="D18" s="249"/>
      <c r="E18" s="250"/>
      <c r="F18" s="251"/>
      <c r="G18" s="249"/>
      <c r="H18" s="250"/>
      <c r="I18" s="251"/>
    </row>
    <row r="19" spans="1:9" s="149" customFormat="1" ht="14.25">
      <c r="A19" s="246" t="s">
        <v>171</v>
      </c>
      <c r="B19" s="247"/>
      <c r="C19" s="248"/>
      <c r="D19" s="249"/>
      <c r="E19" s="250"/>
      <c r="F19" s="251"/>
      <c r="G19" s="249"/>
      <c r="H19" s="250"/>
      <c r="I19" s="251"/>
    </row>
    <row r="20" spans="1:9" s="149" customFormat="1" ht="15">
      <c r="A20" s="239"/>
      <c r="B20" s="240"/>
      <c r="C20" s="241"/>
      <c r="D20" s="242"/>
      <c r="E20" s="243"/>
      <c r="F20" s="244"/>
      <c r="G20" s="242"/>
      <c r="H20" s="243"/>
      <c r="I20" s="244"/>
    </row>
    <row r="21" spans="1:9" s="149" customFormat="1" ht="32.25">
      <c r="A21" s="245" t="s">
        <v>176</v>
      </c>
      <c r="B21" s="252">
        <f t="shared" ref="B21:I21" si="2">B9+B11-B15</f>
        <v>46</v>
      </c>
      <c r="C21" s="253">
        <f t="shared" si="2"/>
        <v>1125000</v>
      </c>
      <c r="D21" s="242">
        <f t="shared" si="2"/>
        <v>45</v>
      </c>
      <c r="E21" s="243">
        <f t="shared" si="2"/>
        <v>1172800</v>
      </c>
      <c r="F21" s="244">
        <f t="shared" si="2"/>
        <v>1195000</v>
      </c>
      <c r="G21" s="242">
        <f t="shared" si="2"/>
        <v>45</v>
      </c>
      <c r="H21" s="243">
        <f t="shared" si="2"/>
        <v>1183000</v>
      </c>
      <c r="I21" s="244">
        <f t="shared" si="2"/>
        <v>1183000</v>
      </c>
    </row>
    <row r="22" spans="1:9" s="149" customFormat="1" ht="15.75" thickBot="1">
      <c r="A22" s="254"/>
      <c r="B22" s="255"/>
      <c r="C22" s="256"/>
      <c r="D22" s="257"/>
      <c r="E22" s="258"/>
      <c r="F22" s="259"/>
      <c r="G22" s="257"/>
      <c r="H22" s="258"/>
      <c r="I22" s="259"/>
    </row>
    <row r="23" spans="1:9" ht="15.75">
      <c r="A23" s="260"/>
    </row>
    <row r="24" spans="1:9" ht="15">
      <c r="A24" s="261" t="s">
        <v>177</v>
      </c>
    </row>
    <row r="25" spans="1:9">
      <c r="A25" s="262" t="s">
        <v>178</v>
      </c>
      <c r="B25" s="262"/>
      <c r="C25" s="262"/>
      <c r="D25" s="262"/>
      <c r="E25" s="262"/>
      <c r="F25" s="262"/>
      <c r="G25" s="262"/>
      <c r="H25" s="262"/>
      <c r="I25" s="262"/>
    </row>
    <row r="26" spans="1:9" ht="28.5" customHeight="1">
      <c r="A26" s="262" t="s">
        <v>179</v>
      </c>
      <c r="B26" s="262"/>
      <c r="C26" s="262"/>
      <c r="D26" s="262"/>
      <c r="E26" s="262"/>
      <c r="F26" s="262"/>
      <c r="G26" s="262"/>
      <c r="H26" s="262"/>
      <c r="I26" s="262"/>
    </row>
    <row r="27" spans="1:9" ht="26.25" customHeight="1">
      <c r="A27" s="262" t="s">
        <v>180</v>
      </c>
      <c r="B27" s="262"/>
      <c r="C27" s="262"/>
      <c r="D27" s="262"/>
      <c r="E27" s="262"/>
      <c r="F27" s="262"/>
      <c r="G27" s="262"/>
      <c r="H27" s="262"/>
      <c r="I27" s="262"/>
    </row>
    <row r="28" spans="1:9" ht="20.25" customHeight="1">
      <c r="A28" s="222" t="s">
        <v>181</v>
      </c>
      <c r="G28" s="263" t="s">
        <v>182</v>
      </c>
      <c r="H28" s="263"/>
      <c r="I28" s="263"/>
    </row>
    <row r="29" spans="1:9" ht="19.5" customHeight="1">
      <c r="A29" s="264"/>
      <c r="G29" s="265" t="s">
        <v>183</v>
      </c>
      <c r="H29" s="265"/>
      <c r="I29" s="265"/>
    </row>
    <row r="30" spans="1:9" ht="15.75">
      <c r="A30" s="266" t="s">
        <v>184</v>
      </c>
    </row>
    <row r="31" spans="1:9">
      <c r="A31" s="267"/>
    </row>
  </sheetData>
  <mergeCells count="12">
    <mergeCell ref="A25:I25"/>
    <mergeCell ref="A26:I26"/>
    <mergeCell ref="A27:I27"/>
    <mergeCell ref="G28:I28"/>
    <mergeCell ref="G29:I29"/>
    <mergeCell ref="A1:I1"/>
    <mergeCell ref="A2:I2"/>
    <mergeCell ref="A4:I4"/>
    <mergeCell ref="A5:I5"/>
    <mergeCell ref="B7:C7"/>
    <mergeCell ref="D7:F7"/>
    <mergeCell ref="G7:I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26"/>
  <sheetViews>
    <sheetView workbookViewId="0">
      <selection activeCell="E14" sqref="E14"/>
    </sheetView>
  </sheetViews>
  <sheetFormatPr defaultColWidth="9.140625" defaultRowHeight="12.75"/>
  <cols>
    <col min="1" max="1" width="16.85546875" style="269" customWidth="1"/>
    <col min="2" max="2" width="12" style="269" bestFit="1" customWidth="1"/>
    <col min="3" max="3" width="13.42578125" style="269" bestFit="1" customWidth="1"/>
    <col min="4" max="4" width="13.5703125" style="269" bestFit="1" customWidth="1"/>
    <col min="5" max="5" width="10" style="269" bestFit="1" customWidth="1"/>
    <col min="6" max="6" width="9.85546875" style="269" bestFit="1" customWidth="1"/>
    <col min="7" max="7" width="12" style="269" bestFit="1" customWidth="1"/>
    <col min="8" max="8" width="13.42578125" style="269" bestFit="1" customWidth="1"/>
    <col min="9" max="9" width="13.5703125" style="269" bestFit="1" customWidth="1"/>
    <col min="10" max="10" width="10" style="269" bestFit="1" customWidth="1"/>
    <col min="11" max="11" width="9.85546875" style="269" bestFit="1" customWidth="1"/>
    <col min="12" max="12" width="12" style="269" bestFit="1" customWidth="1"/>
    <col min="13" max="13" width="13.42578125" style="269" bestFit="1" customWidth="1"/>
    <col min="14" max="14" width="13.85546875" style="269" customWidth="1"/>
    <col min="15" max="16" width="9.85546875" style="269" bestFit="1" customWidth="1"/>
    <col min="17" max="16384" width="9.140625" style="269"/>
  </cols>
  <sheetData>
    <row r="1" spans="1:16" ht="15.75">
      <c r="A1" s="268" t="s">
        <v>185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</row>
    <row r="2" spans="1:16" ht="15.75">
      <c r="A2" s="270" t="s">
        <v>195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</row>
    <row r="3" spans="1:16" ht="15.75">
      <c r="A3" s="271"/>
    </row>
    <row r="4" spans="1:16" ht="15.75">
      <c r="A4" s="270" t="s">
        <v>196</v>
      </c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</row>
    <row r="5" spans="1:16" ht="15.75">
      <c r="A5" s="270" t="s">
        <v>197</v>
      </c>
      <c r="B5" s="270"/>
      <c r="C5" s="270"/>
      <c r="D5" s="270"/>
      <c r="E5" s="270"/>
      <c r="F5" s="270"/>
      <c r="G5" s="270"/>
      <c r="H5" s="270"/>
      <c r="I5" s="270"/>
      <c r="J5" s="270"/>
      <c r="K5" s="270"/>
      <c r="L5" s="270"/>
      <c r="M5" s="270"/>
      <c r="N5" s="270"/>
      <c r="O5" s="270"/>
      <c r="P5" s="270"/>
    </row>
    <row r="6" spans="1:16" ht="13.5" thickBot="1">
      <c r="A6" s="272"/>
    </row>
    <row r="7" spans="1:16" ht="13.5" customHeight="1" thickBot="1">
      <c r="A7" s="273"/>
      <c r="B7" s="274">
        <v>2019</v>
      </c>
      <c r="C7" s="275"/>
      <c r="D7" s="275"/>
      <c r="E7" s="275"/>
      <c r="F7" s="276"/>
      <c r="G7" s="274">
        <v>2020</v>
      </c>
      <c r="H7" s="275"/>
      <c r="I7" s="275"/>
      <c r="J7" s="275"/>
      <c r="K7" s="276"/>
      <c r="L7" s="274">
        <v>2021</v>
      </c>
      <c r="M7" s="275"/>
      <c r="N7" s="275"/>
      <c r="O7" s="275"/>
      <c r="P7" s="276"/>
    </row>
    <row r="8" spans="1:16" ht="69.75" thickBot="1">
      <c r="A8" s="277" t="s">
        <v>198</v>
      </c>
      <c r="B8" s="278" t="s">
        <v>186</v>
      </c>
      <c r="C8" s="279" t="s">
        <v>187</v>
      </c>
      <c r="D8" s="279" t="s">
        <v>188</v>
      </c>
      <c r="E8" s="279" t="s">
        <v>189</v>
      </c>
      <c r="F8" s="280" t="s">
        <v>190</v>
      </c>
      <c r="G8" s="278" t="s">
        <v>186</v>
      </c>
      <c r="H8" s="279" t="s">
        <v>187</v>
      </c>
      <c r="I8" s="279" t="s">
        <v>188</v>
      </c>
      <c r="J8" s="279" t="s">
        <v>189</v>
      </c>
      <c r="K8" s="280" t="s">
        <v>190</v>
      </c>
      <c r="L8" s="278" t="s">
        <v>186</v>
      </c>
      <c r="M8" s="279" t="s">
        <v>187</v>
      </c>
      <c r="N8" s="279" t="s">
        <v>188</v>
      </c>
      <c r="O8" s="279" t="s">
        <v>189</v>
      </c>
      <c r="P8" s="280" t="s">
        <v>190</v>
      </c>
    </row>
    <row r="9" spans="1:16">
      <c r="A9" s="281"/>
      <c r="B9" s="282"/>
      <c r="C9" s="283"/>
      <c r="D9" s="283"/>
      <c r="E9" s="284"/>
      <c r="F9" s="285"/>
      <c r="G9" s="282"/>
      <c r="H9" s="283"/>
      <c r="I9" s="283"/>
      <c r="J9" s="284"/>
      <c r="K9" s="285"/>
      <c r="L9" s="282"/>
      <c r="M9" s="283"/>
      <c r="N9" s="283"/>
      <c r="O9" s="284"/>
      <c r="P9" s="285"/>
    </row>
    <row r="10" spans="1:16">
      <c r="A10" s="286"/>
      <c r="B10" s="287"/>
      <c r="C10" s="288"/>
      <c r="D10" s="288"/>
      <c r="E10" s="289"/>
      <c r="F10" s="290"/>
      <c r="G10" s="287"/>
      <c r="H10" s="288"/>
      <c r="I10" s="288"/>
      <c r="J10" s="289"/>
      <c r="K10" s="290"/>
      <c r="L10" s="287"/>
      <c r="M10" s="288"/>
      <c r="N10" s="288"/>
      <c r="O10" s="289"/>
      <c r="P10" s="290"/>
    </row>
    <row r="11" spans="1:16">
      <c r="A11" s="286"/>
      <c r="B11" s="287"/>
      <c r="C11" s="288"/>
      <c r="D11" s="288"/>
      <c r="E11" s="289"/>
      <c r="F11" s="290"/>
      <c r="G11" s="287"/>
      <c r="H11" s="288"/>
      <c r="I11" s="288"/>
      <c r="J11" s="289"/>
      <c r="K11" s="290"/>
      <c r="L11" s="287"/>
      <c r="M11" s="288"/>
      <c r="N11" s="288"/>
      <c r="O11" s="289"/>
      <c r="P11" s="290"/>
    </row>
    <row r="12" spans="1:16">
      <c r="A12" s="286"/>
      <c r="B12" s="287"/>
      <c r="C12" s="288"/>
      <c r="D12" s="288"/>
      <c r="E12" s="289"/>
      <c r="F12" s="290">
        <v>306777.05</v>
      </c>
      <c r="G12" s="287"/>
      <c r="H12" s="288"/>
      <c r="I12" s="288"/>
      <c r="J12" s="289"/>
      <c r="K12" s="290"/>
      <c r="L12" s="287"/>
      <c r="M12" s="288"/>
      <c r="N12" s="288"/>
      <c r="O12" s="289"/>
      <c r="P12" s="290"/>
    </row>
    <row r="13" spans="1:16">
      <c r="A13" s="286"/>
      <c r="B13" s="287"/>
      <c r="C13" s="291"/>
      <c r="D13" s="291"/>
      <c r="E13" s="289"/>
      <c r="F13" s="290"/>
      <c r="G13" s="287"/>
      <c r="H13" s="291"/>
      <c r="I13" s="291"/>
      <c r="J13" s="289"/>
      <c r="K13" s="290"/>
      <c r="L13" s="287"/>
      <c r="M13" s="291"/>
      <c r="N13" s="291"/>
      <c r="O13" s="289"/>
      <c r="P13" s="290"/>
    </row>
    <row r="14" spans="1:16" ht="13.5" thickBot="1">
      <c r="A14" s="292"/>
      <c r="B14" s="293">
        <v>15</v>
      </c>
      <c r="C14" s="294">
        <v>43466</v>
      </c>
      <c r="D14" s="295">
        <v>180</v>
      </c>
      <c r="E14" s="296">
        <v>306777.05</v>
      </c>
      <c r="F14" s="297"/>
      <c r="G14" s="293">
        <v>15</v>
      </c>
      <c r="H14" s="295">
        <v>1012020</v>
      </c>
      <c r="I14" s="295">
        <v>180</v>
      </c>
      <c r="J14" s="296">
        <v>308730</v>
      </c>
      <c r="K14" s="297">
        <v>308730</v>
      </c>
      <c r="L14" s="293">
        <v>15</v>
      </c>
      <c r="M14" s="294">
        <v>44197</v>
      </c>
      <c r="N14" s="295">
        <v>180</v>
      </c>
      <c r="O14" s="296">
        <v>308730</v>
      </c>
      <c r="P14" s="297">
        <v>308730</v>
      </c>
    </row>
    <row r="15" spans="1:16" ht="15" thickBot="1">
      <c r="A15" s="298" t="s">
        <v>191</v>
      </c>
      <c r="B15" s="299">
        <f>SUM(B9:B14)</f>
        <v>15</v>
      </c>
      <c r="C15" s="300"/>
      <c r="D15" s="300"/>
      <c r="E15" s="301">
        <f t="shared" ref="E15:F15" si="0">SUM(E9:E14)</f>
        <v>306777.05</v>
      </c>
      <c r="F15" s="302">
        <f t="shared" si="0"/>
        <v>306777.05</v>
      </c>
      <c r="G15" s="299">
        <f>SUM(G9:G14)</f>
        <v>15</v>
      </c>
      <c r="H15" s="300"/>
      <c r="I15" s="300"/>
      <c r="J15" s="301">
        <f t="shared" ref="J15:P15" si="1">SUM(J9:J14)</f>
        <v>308730</v>
      </c>
      <c r="K15" s="302">
        <f t="shared" si="1"/>
        <v>308730</v>
      </c>
      <c r="L15" s="302" t="s">
        <v>199</v>
      </c>
      <c r="M15" s="302" t="s">
        <v>199</v>
      </c>
      <c r="N15" s="302" t="s">
        <v>199</v>
      </c>
      <c r="O15" s="302">
        <f t="shared" si="1"/>
        <v>308730</v>
      </c>
      <c r="P15" s="302">
        <f t="shared" si="1"/>
        <v>308730</v>
      </c>
    </row>
    <row r="16" spans="1:16" ht="15.75">
      <c r="A16" s="303"/>
    </row>
    <row r="17" spans="1:16" s="305" customFormat="1" ht="15">
      <c r="A17" s="304" t="s">
        <v>177</v>
      </c>
    </row>
    <row r="18" spans="1:16" s="307" customFormat="1" ht="25.5" customHeight="1">
      <c r="A18" s="306" t="s">
        <v>200</v>
      </c>
      <c r="B18" s="306"/>
      <c r="C18" s="306"/>
      <c r="D18" s="306"/>
      <c r="E18" s="306"/>
      <c r="F18" s="306"/>
      <c r="G18" s="306"/>
      <c r="H18" s="306"/>
      <c r="I18" s="306"/>
      <c r="J18" s="306"/>
      <c r="K18" s="306"/>
      <c r="L18" s="306"/>
      <c r="M18" s="306"/>
      <c r="N18" s="306"/>
      <c r="O18" s="306"/>
      <c r="P18" s="306"/>
    </row>
    <row r="19" spans="1:16" s="307" customFormat="1">
      <c r="A19" s="308" t="s">
        <v>192</v>
      </c>
      <c r="B19" s="308"/>
      <c r="C19" s="308"/>
      <c r="D19" s="308"/>
      <c r="E19" s="308"/>
      <c r="F19" s="308"/>
      <c r="G19" s="308"/>
      <c r="H19" s="308"/>
      <c r="I19" s="308"/>
      <c r="J19" s="308"/>
      <c r="K19" s="308"/>
      <c r="L19" s="308"/>
      <c r="M19" s="308"/>
      <c r="N19" s="308"/>
      <c r="O19" s="308"/>
      <c r="P19" s="308"/>
    </row>
    <row r="20" spans="1:16" s="307" customFormat="1" ht="30.75" customHeight="1">
      <c r="A20" s="306" t="s">
        <v>201</v>
      </c>
      <c r="B20" s="306"/>
      <c r="C20" s="306"/>
      <c r="D20" s="306"/>
      <c r="E20" s="306"/>
      <c r="F20" s="306"/>
      <c r="G20" s="306"/>
      <c r="H20" s="306"/>
      <c r="I20" s="306"/>
      <c r="J20" s="306"/>
      <c r="K20" s="306"/>
      <c r="L20" s="306"/>
      <c r="M20" s="306"/>
      <c r="N20" s="306"/>
      <c r="O20" s="306"/>
      <c r="P20" s="306"/>
    </row>
    <row r="21" spans="1:16" s="307" customFormat="1">
      <c r="A21" s="306" t="s">
        <v>193</v>
      </c>
      <c r="B21" s="306"/>
      <c r="C21" s="306"/>
      <c r="D21" s="306"/>
      <c r="E21" s="306"/>
      <c r="F21" s="306"/>
      <c r="G21" s="306"/>
      <c r="H21" s="306"/>
      <c r="I21" s="306"/>
      <c r="J21" s="306"/>
      <c r="K21" s="306"/>
      <c r="L21" s="306"/>
      <c r="M21" s="306"/>
      <c r="N21" s="306"/>
      <c r="O21" s="306"/>
      <c r="P21" s="306"/>
    </row>
    <row r="22" spans="1:16" ht="29.45" customHeight="1">
      <c r="M22" s="309" t="s">
        <v>182</v>
      </c>
      <c r="N22" s="309"/>
      <c r="O22" s="309"/>
      <c r="P22" s="309"/>
    </row>
    <row r="23" spans="1:16" ht="12.75" customHeight="1">
      <c r="A23" s="310"/>
      <c r="M23" s="311" t="s">
        <v>202</v>
      </c>
      <c r="N23" s="311"/>
      <c r="O23" s="311"/>
      <c r="P23" s="311"/>
    </row>
    <row r="24" spans="1:16">
      <c r="A24" s="310"/>
    </row>
    <row r="25" spans="1:16">
      <c r="A25" s="310"/>
    </row>
    <row r="26" spans="1:16" ht="15.75">
      <c r="A26" s="312" t="s">
        <v>194</v>
      </c>
    </row>
  </sheetData>
  <mergeCells count="13">
    <mergeCell ref="A4:P4"/>
    <mergeCell ref="M22:P22"/>
    <mergeCell ref="A18:P18"/>
    <mergeCell ref="A19:P19"/>
    <mergeCell ref="A20:P20"/>
    <mergeCell ref="A21:P21"/>
    <mergeCell ref="M23:P23"/>
    <mergeCell ref="A1:P1"/>
    <mergeCell ref="A2:P2"/>
    <mergeCell ref="A5:P5"/>
    <mergeCell ref="B7:F7"/>
    <mergeCell ref="G7:K7"/>
    <mergeCell ref="L7:P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ΣΥΝΟΠΤΙΚΟΣ</vt:lpstr>
      <vt:lpstr>Φύλλο2</vt:lpstr>
      <vt:lpstr>Φύλλο3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KOULA OLYBIA</dc:creator>
  <cp:lastModifiedBy>KOULA OLYBIA</cp:lastModifiedBy>
  <dcterms:created xsi:type="dcterms:W3CDTF">2020-08-03T08:57:33Z</dcterms:created>
  <dcterms:modified xsi:type="dcterms:W3CDTF">2020-09-09T11:30:03Z</dcterms:modified>
</cp:coreProperties>
</file>